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24226"/>
  <mc:AlternateContent xmlns:mc="http://schemas.openxmlformats.org/markup-compatibility/2006">
    <mc:Choice Requires="x15">
      <x15ac:absPath xmlns:x15ac="http://schemas.microsoft.com/office/spreadsheetml/2010/11/ac" url="C:\Users\marti\ownCloud\AKCE RADAMOK\Tornádo\2024\Přihláška\Přihláška - prázdná k vyplnění\"/>
    </mc:Choice>
  </mc:AlternateContent>
  <xr:revisionPtr revIDLastSave="0" documentId="13_ncr:1_{56CE2148-3EFB-405E-8A36-39C7ACF4F219}" xr6:coauthVersionLast="36" xr6:coauthVersionMax="36" xr10:uidLastSave="{00000000-0000-0000-0000-000000000000}"/>
  <workbookProtection workbookPassword="AD78" lockStructure="1"/>
  <bookViews>
    <workbookView xWindow="-15" yWindow="-15" windowWidth="12720" windowHeight="12345" tabRatio="938" firstSheet="3" activeTab="4" xr2:uid="{00000000-000D-0000-FFFF-FFFF00000000}"/>
  </bookViews>
  <sheets>
    <sheet name="souhrn" sheetId="25" state="hidden" r:id="rId1"/>
    <sheet name="jmenný seznam" sheetId="28" state="hidden" r:id="rId2"/>
    <sheet name="data" sheetId="23" state="hidden" r:id="rId3"/>
    <sheet name="Nápověda" sheetId="27" r:id="rId4"/>
    <sheet name="Základní informace o klubu" sheetId="1" r:id="rId5"/>
    <sheet name="Přehled přihlášek" sheetId="24" r:id="rId6"/>
    <sheet name="Udělení souhlasů" sheetId="26" r:id="rId7"/>
    <sheet name="Přihláška č. 1" sheetId="2" r:id="rId8"/>
    <sheet name="Přihláška č. 2" sheetId="3" r:id="rId9"/>
    <sheet name="Přihláška č. 3" sheetId="5" r:id="rId10"/>
    <sheet name="Přihláška č. 4" sheetId="6" r:id="rId11"/>
    <sheet name="Přihláška č. 5" sheetId="7" r:id="rId12"/>
    <sheet name="Přihláška č. 6" sheetId="8" r:id="rId13"/>
    <sheet name="Přihláška č. 7" sheetId="9" r:id="rId14"/>
    <sheet name="Přihláška č. 8" sheetId="10" r:id="rId15"/>
    <sheet name="Přihláška č. 9" sheetId="11" r:id="rId16"/>
    <sheet name="Přihláška č. 10" sheetId="12" r:id="rId17"/>
    <sheet name="Přihláška č. 11" sheetId="13" r:id="rId18"/>
    <sheet name="Přihláška č. 12" sheetId="14" r:id="rId19"/>
    <sheet name="Přihláška č. 13" sheetId="15" r:id="rId20"/>
    <sheet name="Přihláška č. 14" sheetId="16" r:id="rId21"/>
    <sheet name="Přihláška č. 15" sheetId="17" r:id="rId22"/>
    <sheet name="Přihláška č. 16" sheetId="18" r:id="rId23"/>
    <sheet name="Přihláška č. 17" sheetId="19" r:id="rId24"/>
    <sheet name="Přihláška č. 18" sheetId="20" r:id="rId25"/>
    <sheet name="Přihláška č. 19" sheetId="21" r:id="rId26"/>
    <sheet name="Přihláška č. 20" sheetId="22" r:id="rId27"/>
  </sheets>
  <definedNames>
    <definedName name="auto_vypocet">data!$C$31</definedName>
    <definedName name="auto_vypocet_veku">data!$C$39</definedName>
    <definedName name="celkem_formaci">'Základní informace o klubu'!$C$23</definedName>
    <definedName name="celkem_mazoretek">'jmenný seznam'!$J$32</definedName>
    <definedName name="cena_za_start">data!$C$73</definedName>
    <definedName name="den_konaní_rocniku">data!$C$75</definedName>
    <definedName name="dnes">data!$C$76</definedName>
    <definedName name="email">'Základní informace o klubu'!$C$11</definedName>
    <definedName name="chyba_chybi_jmeno_A_rok">data!$C$42</definedName>
    <definedName name="chyba_chybi_jmeno_X_prijmeni">data!$C$40</definedName>
    <definedName name="chyba_chybi_pocet_soutezicich">data!$C$38</definedName>
    <definedName name="chyba_chybi_rok_narozeni">data!$C$41</definedName>
    <definedName name="chyba_chybi_vek_sout_kategorie">data!$C$35</definedName>
    <definedName name="chyba_kumulativni">data!$C$23</definedName>
    <definedName name="chyba_listu_prihlasky">data!$C$47</definedName>
    <definedName name="chyba_mimo_vek_kategorie">data!$C$33</definedName>
    <definedName name="chyba_neznama">data!$C$9</definedName>
    <definedName name="chyba_souhlasy_bez_nutnych_souhlasu">data!$C$51</definedName>
    <definedName name="chyba_souhlasy_neodpovezeno">data!$C$50</definedName>
    <definedName name="chyba_v_seznamu_jmen">data!$C$34</definedName>
    <definedName name="chyba_vice_soutezicich">data!$C$44</definedName>
    <definedName name="chyba_vpravo">data!$C$32</definedName>
    <definedName name="chyba_vypoctu_veku">data!$C$43</definedName>
    <definedName name="chyba_zkratky_soutezni_kategorie">data!$C$24</definedName>
    <definedName name="interni_jmenny_seznam">'jmenný seznam'!$D$32:$E$531</definedName>
    <definedName name="interni_jmenny_seznam2">'jmenný seznam'!$H$33:$H$531</definedName>
    <definedName name="kontaktni_osoba">'Základní informace o klubu'!$C$9</definedName>
    <definedName name="list_ok">data!$C$22</definedName>
    <definedName name="mesto">'Základní informace o klubu'!$C$7</definedName>
    <definedName name="NA_nazev_klubu">data!$C$8</definedName>
    <definedName name="NA_nazev_klubu_A_pocet_formaci">data!$C$6</definedName>
    <definedName name="NA_nazev_klubu_A_spatny_pocet_formaci">data!$C$7</definedName>
    <definedName name="NA_pocet_formaci">data!$C$4</definedName>
    <definedName name="nazev_klubu">'Základní informace o klubu'!$C$5</definedName>
    <definedName name="neodpovidajici_pocet_formaci">data!$C$5</definedName>
    <definedName name="_xlnm.Print_Area" localSheetId="5">'Přehled přihlášek'!$A:$H</definedName>
    <definedName name="pocet_formaci">'Přehled přihlášek'!$E$8</definedName>
    <definedName name="pocet_soutezicich">'Přehled přihlášek'!$E$7</definedName>
    <definedName name="pocet_startu">'Přehled přihlášek'!$E$9</definedName>
    <definedName name="pocet_treneru">'Základní informace o klubu'!$C$25</definedName>
    <definedName name="psc">'Základní informace o klubu'!$C$8</definedName>
    <definedName name="rok_pro_vypocet_veku">data!$C$74</definedName>
    <definedName name="seznam_treneru">'Základní informace o klubu'!$D$14:$D$21</definedName>
    <definedName name="souhlasy_ok">data!$C$52</definedName>
    <definedName name="souhrn_formaci">OFFSET(souhrn!$B$6,0,0,COUNT(souhrn!$F$6:$F$25),23)</definedName>
    <definedName name="tabulka_min_max_cas">data!$B$93:$D$98</definedName>
    <definedName name="tabulka_min_max_soutezicich">data!$B$85:$D$90</definedName>
    <definedName name="tabulka_min_max_vek">data!$B$79:$D$82</definedName>
    <definedName name="tabulka_zkratky_soutezni_kategorie">data!$B$101:$C$106</definedName>
    <definedName name="tabulka_zkratky_vekova_kategorie">data!$B$109:$C$112</definedName>
    <definedName name="telefon">'Základní informace o klubu'!$C$10</definedName>
    <definedName name="termin_uzaverky">data!$C$72</definedName>
    <definedName name="trener1">'Základní informace o klubu'!$D$14</definedName>
    <definedName name="trener2">'Základní informace o klubu'!$D$15</definedName>
    <definedName name="trener3">'Základní informace o klubu'!$D$16</definedName>
    <definedName name="trener4">'Základní informace o klubu'!$D$17</definedName>
    <definedName name="trener5">'Základní informace o klubu'!$D$18</definedName>
    <definedName name="trener6">'Základní informace o klubu'!$D$19</definedName>
    <definedName name="trener7">'Základní informace o klubu'!$D$20</definedName>
    <definedName name="trener8">'Základní informace o klubu'!$D$21</definedName>
    <definedName name="ulice">'Základní informace o klubu'!$C$6</definedName>
    <definedName name="vek_nejstarsi_soutezici">data!$C$29</definedName>
    <definedName name="vek_prumer">data!$C$27</definedName>
    <definedName name="vek_soutezici">data!$C$28</definedName>
    <definedName name="vyplnte">data!$C$12</definedName>
    <definedName name="vyplnte_cas">data!$C$14</definedName>
    <definedName name="vyplnte_sout_kat">data!$C$30</definedName>
    <definedName name="vyplnte_soutezni_kategorii">data!$C$15</definedName>
    <definedName name="vyplnte_spravny_cas">data!$C$19</definedName>
    <definedName name="vyplnte_spravny_pocet">data!$C$18</definedName>
    <definedName name="vyplnte_trenera1">data!$C$16</definedName>
    <definedName name="vyplnte_trenera2">data!$C$17</definedName>
    <definedName name="vyplnte_ze_seznamu">data!$C$13</definedName>
    <definedName name="web">'Základní informace o klubu'!$C$12</definedName>
  </definedNames>
  <calcPr calcId="191029"/>
</workbook>
</file>

<file path=xl/calcChain.xml><?xml version="1.0" encoding="utf-8"?>
<calcChain xmlns="http://schemas.openxmlformats.org/spreadsheetml/2006/main">
  <c r="H44" i="22" l="1"/>
  <c r="G44" i="22"/>
  <c r="B44" i="22"/>
  <c r="H43" i="22"/>
  <c r="G43" i="22"/>
  <c r="B43" i="22"/>
  <c r="H42" i="22"/>
  <c r="G42" i="22"/>
  <c r="B42" i="22"/>
  <c r="H41" i="22"/>
  <c r="G41" i="22"/>
  <c r="B41" i="22"/>
  <c r="H40" i="22"/>
  <c r="G40" i="22"/>
  <c r="B40" i="22"/>
  <c r="H39" i="22"/>
  <c r="G39" i="22"/>
  <c r="B39" i="22"/>
  <c r="H38" i="22"/>
  <c r="G38" i="22"/>
  <c r="B38" i="22"/>
  <c r="H37" i="22"/>
  <c r="G37" i="22"/>
  <c r="B37" i="22"/>
  <c r="H36" i="22"/>
  <c r="G36" i="22"/>
  <c r="B36" i="22"/>
  <c r="H35" i="22"/>
  <c r="G35" i="22"/>
  <c r="B35" i="22"/>
  <c r="H34" i="22"/>
  <c r="G34" i="22"/>
  <c r="B34" i="22"/>
  <c r="H33" i="22"/>
  <c r="G33" i="22"/>
  <c r="B33" i="22"/>
  <c r="H32" i="22"/>
  <c r="G32" i="22"/>
  <c r="B32" i="22"/>
  <c r="H31" i="22"/>
  <c r="G31" i="22"/>
  <c r="B31" i="22"/>
  <c r="H30" i="22"/>
  <c r="G30" i="22"/>
  <c r="B30" i="22"/>
  <c r="H29" i="22"/>
  <c r="G29" i="22"/>
  <c r="B29" i="22"/>
  <c r="H28" i="22"/>
  <c r="G28" i="22"/>
  <c r="B28" i="22"/>
  <c r="H27" i="22"/>
  <c r="G27" i="22"/>
  <c r="B27" i="22"/>
  <c r="H26" i="22"/>
  <c r="G26" i="22"/>
  <c r="B26" i="22"/>
  <c r="H25" i="22"/>
  <c r="G25" i="22"/>
  <c r="B25" i="22"/>
  <c r="H24" i="22"/>
  <c r="G24" i="22"/>
  <c r="B24" i="22"/>
  <c r="H23" i="22"/>
  <c r="G23" i="22"/>
  <c r="B23" i="22"/>
  <c r="H22" i="22"/>
  <c r="G22" i="22"/>
  <c r="B22" i="22"/>
  <c r="H21" i="22"/>
  <c r="G21" i="22"/>
  <c r="B21" i="22"/>
  <c r="H20" i="22"/>
  <c r="G20" i="22"/>
  <c r="B20" i="22"/>
  <c r="H18" i="22"/>
  <c r="F18" i="22"/>
  <c r="F16" i="22"/>
  <c r="D17" i="22" s="1"/>
  <c r="D16" i="22"/>
  <c r="B16" i="22"/>
  <c r="F14" i="22"/>
  <c r="F13" i="22"/>
  <c r="D13" i="22"/>
  <c r="B13" i="22"/>
  <c r="B11" i="22"/>
  <c r="F7" i="22"/>
  <c r="F6" i="22"/>
  <c r="F5" i="22"/>
  <c r="F4" i="22"/>
  <c r="F8" i="22" s="1"/>
  <c r="A1" i="22"/>
  <c r="H44" i="21"/>
  <c r="G44" i="21"/>
  <c r="B44" i="21"/>
  <c r="H43" i="21"/>
  <c r="G43" i="21"/>
  <c r="B43" i="21"/>
  <c r="H42" i="21"/>
  <c r="G42" i="21"/>
  <c r="B42" i="21"/>
  <c r="H41" i="21"/>
  <c r="G41" i="21"/>
  <c r="B41" i="21"/>
  <c r="H40" i="21"/>
  <c r="G40" i="21"/>
  <c r="B40" i="21"/>
  <c r="H39" i="21"/>
  <c r="G39" i="21"/>
  <c r="B39" i="21"/>
  <c r="H38" i="21"/>
  <c r="G38" i="21"/>
  <c r="B38" i="21"/>
  <c r="H37" i="21"/>
  <c r="G37" i="21"/>
  <c r="B37" i="21"/>
  <c r="H36" i="21"/>
  <c r="G36" i="21"/>
  <c r="B36" i="21"/>
  <c r="H35" i="21"/>
  <c r="G35" i="21"/>
  <c r="B35" i="21"/>
  <c r="H34" i="21"/>
  <c r="G34" i="21"/>
  <c r="B34" i="21"/>
  <c r="H33" i="21"/>
  <c r="G33" i="21"/>
  <c r="B33" i="21"/>
  <c r="H32" i="21"/>
  <c r="G32" i="21"/>
  <c r="B32" i="21"/>
  <c r="H31" i="21"/>
  <c r="G31" i="21"/>
  <c r="B31" i="21"/>
  <c r="H30" i="21"/>
  <c r="G30" i="21"/>
  <c r="B30" i="21"/>
  <c r="H29" i="21"/>
  <c r="G29" i="21"/>
  <c r="B29" i="21"/>
  <c r="H28" i="21"/>
  <c r="G28" i="21"/>
  <c r="B28" i="21"/>
  <c r="H27" i="21"/>
  <c r="G27" i="21"/>
  <c r="B27" i="21"/>
  <c r="H26" i="21"/>
  <c r="G26" i="21"/>
  <c r="B26" i="21"/>
  <c r="H25" i="21"/>
  <c r="G25" i="21"/>
  <c r="B25" i="21"/>
  <c r="H24" i="21"/>
  <c r="G24" i="21"/>
  <c r="B24" i="21"/>
  <c r="H23" i="21"/>
  <c r="G23" i="21"/>
  <c r="B23" i="21"/>
  <c r="H22" i="21"/>
  <c r="G22" i="21"/>
  <c r="B22" i="21"/>
  <c r="H21" i="21"/>
  <c r="G21" i="21"/>
  <c r="B21" i="21"/>
  <c r="H20" i="21"/>
  <c r="G20" i="21"/>
  <c r="B20" i="21"/>
  <c r="H18" i="21"/>
  <c r="F18" i="21"/>
  <c r="F16" i="21"/>
  <c r="D17" i="21" s="1"/>
  <c r="D16" i="21"/>
  <c r="B16" i="21"/>
  <c r="F14" i="21"/>
  <c r="F13" i="21"/>
  <c r="D13" i="21"/>
  <c r="B13" i="21"/>
  <c r="B11" i="21"/>
  <c r="F7" i="21"/>
  <c r="F6" i="21"/>
  <c r="F5" i="21"/>
  <c r="F4" i="21"/>
  <c r="F8" i="21" s="1"/>
  <c r="A1" i="21"/>
  <c r="H44" i="20"/>
  <c r="G44" i="20"/>
  <c r="B44" i="20"/>
  <c r="H43" i="20"/>
  <c r="G43" i="20"/>
  <c r="B43" i="20"/>
  <c r="H42" i="20"/>
  <c r="G42" i="20"/>
  <c r="B42" i="20"/>
  <c r="H41" i="20"/>
  <c r="G41" i="20"/>
  <c r="B41" i="20"/>
  <c r="H40" i="20"/>
  <c r="G40" i="20"/>
  <c r="B40" i="20"/>
  <c r="H39" i="20"/>
  <c r="G39" i="20"/>
  <c r="B39" i="20"/>
  <c r="H38" i="20"/>
  <c r="G38" i="20"/>
  <c r="B38" i="20"/>
  <c r="H37" i="20"/>
  <c r="G37" i="20"/>
  <c r="B37" i="20"/>
  <c r="H36" i="20"/>
  <c r="G36" i="20"/>
  <c r="B36" i="20"/>
  <c r="H35" i="20"/>
  <c r="G35" i="20"/>
  <c r="B35" i="20"/>
  <c r="H34" i="20"/>
  <c r="G34" i="20"/>
  <c r="B34" i="20"/>
  <c r="H33" i="20"/>
  <c r="G33" i="20"/>
  <c r="B33" i="20"/>
  <c r="H32" i="20"/>
  <c r="G32" i="20"/>
  <c r="B32" i="20"/>
  <c r="H31" i="20"/>
  <c r="G31" i="20"/>
  <c r="B31" i="20"/>
  <c r="H30" i="20"/>
  <c r="G30" i="20"/>
  <c r="B30" i="20"/>
  <c r="H29" i="20"/>
  <c r="G29" i="20"/>
  <c r="B29" i="20"/>
  <c r="H28" i="20"/>
  <c r="G28" i="20"/>
  <c r="B28" i="20"/>
  <c r="H27" i="20"/>
  <c r="G27" i="20"/>
  <c r="B27" i="20"/>
  <c r="H26" i="20"/>
  <c r="G26" i="20"/>
  <c r="B26" i="20"/>
  <c r="H25" i="20"/>
  <c r="G25" i="20"/>
  <c r="B25" i="20"/>
  <c r="H24" i="20"/>
  <c r="G24" i="20"/>
  <c r="B24" i="20"/>
  <c r="H23" i="20"/>
  <c r="G23" i="20"/>
  <c r="B23" i="20"/>
  <c r="H22" i="20"/>
  <c r="G22" i="20"/>
  <c r="B22" i="20"/>
  <c r="H21" i="20"/>
  <c r="G21" i="20"/>
  <c r="B21" i="20"/>
  <c r="H20" i="20"/>
  <c r="G20" i="20"/>
  <c r="B20" i="20"/>
  <c r="H18" i="20"/>
  <c r="F18" i="20"/>
  <c r="F16" i="20"/>
  <c r="D17" i="20" s="1"/>
  <c r="D16" i="20"/>
  <c r="B16" i="20"/>
  <c r="F14" i="20"/>
  <c r="F13" i="20"/>
  <c r="D13" i="20"/>
  <c r="B13" i="20"/>
  <c r="B11" i="20"/>
  <c r="F7" i="20"/>
  <c r="F6" i="20"/>
  <c r="F5" i="20"/>
  <c r="F4" i="20"/>
  <c r="F8" i="20" s="1"/>
  <c r="A1" i="20"/>
  <c r="H44" i="19"/>
  <c r="G44" i="19"/>
  <c r="B44" i="19"/>
  <c r="H43" i="19"/>
  <c r="G43" i="19"/>
  <c r="B43" i="19"/>
  <c r="H42" i="19"/>
  <c r="G42" i="19"/>
  <c r="B42" i="19"/>
  <c r="H41" i="19"/>
  <c r="G41" i="19"/>
  <c r="B41" i="19"/>
  <c r="H40" i="19"/>
  <c r="G40" i="19"/>
  <c r="B40" i="19"/>
  <c r="H39" i="19"/>
  <c r="G39" i="19"/>
  <c r="B39" i="19"/>
  <c r="H38" i="19"/>
  <c r="G38" i="19"/>
  <c r="B38" i="19"/>
  <c r="H37" i="19"/>
  <c r="G37" i="19"/>
  <c r="B37" i="19"/>
  <c r="H36" i="19"/>
  <c r="G36" i="19"/>
  <c r="B36" i="19"/>
  <c r="H35" i="19"/>
  <c r="G35" i="19"/>
  <c r="B35" i="19"/>
  <c r="H34" i="19"/>
  <c r="G34" i="19"/>
  <c r="B34" i="19"/>
  <c r="H33" i="19"/>
  <c r="G33" i="19"/>
  <c r="B33" i="19"/>
  <c r="H32" i="19"/>
  <c r="G32" i="19"/>
  <c r="B32" i="19"/>
  <c r="H31" i="19"/>
  <c r="G31" i="19"/>
  <c r="B31" i="19"/>
  <c r="H30" i="19"/>
  <c r="G30" i="19"/>
  <c r="B30" i="19"/>
  <c r="H29" i="19"/>
  <c r="G29" i="19"/>
  <c r="B29" i="19"/>
  <c r="H28" i="19"/>
  <c r="G28" i="19"/>
  <c r="B28" i="19"/>
  <c r="H27" i="19"/>
  <c r="G27" i="19"/>
  <c r="B27" i="19"/>
  <c r="H26" i="19"/>
  <c r="G26" i="19"/>
  <c r="B26" i="19"/>
  <c r="H25" i="19"/>
  <c r="G25" i="19"/>
  <c r="B25" i="19"/>
  <c r="H24" i="19"/>
  <c r="G24" i="19"/>
  <c r="B24" i="19"/>
  <c r="H23" i="19"/>
  <c r="G23" i="19"/>
  <c r="B23" i="19"/>
  <c r="H22" i="19"/>
  <c r="G22" i="19"/>
  <c r="B22" i="19"/>
  <c r="H21" i="19"/>
  <c r="G21" i="19"/>
  <c r="B21" i="19"/>
  <c r="H20" i="19"/>
  <c r="G20" i="19"/>
  <c r="B20" i="19"/>
  <c r="H18" i="19"/>
  <c r="F18" i="19"/>
  <c r="D17" i="19"/>
  <c r="F16" i="19"/>
  <c r="D16" i="19"/>
  <c r="B16" i="19"/>
  <c r="F14" i="19"/>
  <c r="F13" i="19"/>
  <c r="D13" i="19"/>
  <c r="B13" i="19"/>
  <c r="B11" i="19"/>
  <c r="F7" i="19"/>
  <c r="F6" i="19"/>
  <c r="F5" i="19"/>
  <c r="F4" i="19"/>
  <c r="F8" i="19" s="1"/>
  <c r="A1" i="19"/>
  <c r="H44" i="18"/>
  <c r="G44" i="18"/>
  <c r="B44" i="18"/>
  <c r="H43" i="18"/>
  <c r="G43" i="18"/>
  <c r="B43" i="18"/>
  <c r="H42" i="18"/>
  <c r="G42" i="18"/>
  <c r="B42" i="18"/>
  <c r="H41" i="18"/>
  <c r="G41" i="18"/>
  <c r="B41" i="18"/>
  <c r="H40" i="18"/>
  <c r="G40" i="18"/>
  <c r="B40" i="18"/>
  <c r="H39" i="18"/>
  <c r="G39" i="18"/>
  <c r="B39" i="18"/>
  <c r="H38" i="18"/>
  <c r="G38" i="18"/>
  <c r="B38" i="18"/>
  <c r="H37" i="18"/>
  <c r="G37" i="18"/>
  <c r="B37" i="18"/>
  <c r="H36" i="18"/>
  <c r="G36" i="18"/>
  <c r="B36" i="18"/>
  <c r="H35" i="18"/>
  <c r="G35" i="18"/>
  <c r="B35" i="18"/>
  <c r="H34" i="18"/>
  <c r="G34" i="18"/>
  <c r="B34" i="18"/>
  <c r="H33" i="18"/>
  <c r="G33" i="18"/>
  <c r="B33" i="18"/>
  <c r="H32" i="18"/>
  <c r="G32" i="18"/>
  <c r="B32" i="18"/>
  <c r="H31" i="18"/>
  <c r="G31" i="18"/>
  <c r="B31" i="18"/>
  <c r="H30" i="18"/>
  <c r="G30" i="18"/>
  <c r="B30" i="18"/>
  <c r="H29" i="18"/>
  <c r="G29" i="18"/>
  <c r="B29" i="18"/>
  <c r="H28" i="18"/>
  <c r="G28" i="18"/>
  <c r="B28" i="18"/>
  <c r="H27" i="18"/>
  <c r="G27" i="18"/>
  <c r="B27" i="18"/>
  <c r="H26" i="18"/>
  <c r="G26" i="18"/>
  <c r="B26" i="18"/>
  <c r="H25" i="18"/>
  <c r="G25" i="18"/>
  <c r="B25" i="18"/>
  <c r="H24" i="18"/>
  <c r="G24" i="18"/>
  <c r="B24" i="18"/>
  <c r="H23" i="18"/>
  <c r="G23" i="18"/>
  <c r="B23" i="18"/>
  <c r="H22" i="18"/>
  <c r="G22" i="18"/>
  <c r="B22" i="18"/>
  <c r="H21" i="18"/>
  <c r="G21" i="18"/>
  <c r="B21" i="18"/>
  <c r="H20" i="18"/>
  <c r="G20" i="18"/>
  <c r="B20" i="18"/>
  <c r="H18" i="18"/>
  <c r="F18" i="18"/>
  <c r="D17" i="18"/>
  <c r="F16" i="18"/>
  <c r="D16" i="18"/>
  <c r="B16" i="18"/>
  <c r="F14" i="18"/>
  <c r="F13" i="18"/>
  <c r="D13" i="18"/>
  <c r="B13" i="18"/>
  <c r="B11" i="18"/>
  <c r="F7" i="18"/>
  <c r="F6" i="18"/>
  <c r="F5" i="18"/>
  <c r="F4" i="18"/>
  <c r="F8" i="18" s="1"/>
  <c r="A1" i="18"/>
  <c r="H44" i="17"/>
  <c r="G44" i="17"/>
  <c r="B44" i="17"/>
  <c r="H43" i="17"/>
  <c r="G43" i="17"/>
  <c r="B43" i="17"/>
  <c r="H42" i="17"/>
  <c r="G42" i="17"/>
  <c r="B42" i="17"/>
  <c r="H41" i="17"/>
  <c r="G41" i="17"/>
  <c r="B41" i="17"/>
  <c r="H40" i="17"/>
  <c r="G40" i="17"/>
  <c r="B40" i="17"/>
  <c r="H39" i="17"/>
  <c r="G39" i="17"/>
  <c r="B39" i="17"/>
  <c r="H38" i="17"/>
  <c r="G38" i="17"/>
  <c r="B38" i="17"/>
  <c r="H37" i="17"/>
  <c r="G37" i="17"/>
  <c r="B37" i="17"/>
  <c r="H36" i="17"/>
  <c r="G36" i="17"/>
  <c r="B36" i="17"/>
  <c r="H35" i="17"/>
  <c r="G35" i="17"/>
  <c r="B35" i="17"/>
  <c r="H34" i="17"/>
  <c r="G34" i="17"/>
  <c r="B34" i="17"/>
  <c r="H33" i="17"/>
  <c r="G33" i="17"/>
  <c r="B33" i="17"/>
  <c r="H32" i="17"/>
  <c r="G32" i="17"/>
  <c r="B32" i="17"/>
  <c r="H31" i="17"/>
  <c r="G31" i="17"/>
  <c r="B31" i="17"/>
  <c r="H30" i="17"/>
  <c r="G30" i="17"/>
  <c r="B30" i="17"/>
  <c r="H29" i="17"/>
  <c r="G29" i="17"/>
  <c r="B29" i="17"/>
  <c r="H28" i="17"/>
  <c r="G28" i="17"/>
  <c r="B28" i="17"/>
  <c r="H27" i="17"/>
  <c r="G27" i="17"/>
  <c r="B27" i="17"/>
  <c r="H26" i="17"/>
  <c r="G26" i="17"/>
  <c r="B26" i="17"/>
  <c r="H25" i="17"/>
  <c r="G25" i="17"/>
  <c r="B25" i="17"/>
  <c r="H24" i="17"/>
  <c r="G24" i="17"/>
  <c r="B24" i="17"/>
  <c r="H23" i="17"/>
  <c r="G23" i="17"/>
  <c r="B23" i="17"/>
  <c r="H22" i="17"/>
  <c r="G22" i="17"/>
  <c r="B22" i="17"/>
  <c r="H21" i="17"/>
  <c r="G21" i="17"/>
  <c r="B21" i="17"/>
  <c r="H20" i="17"/>
  <c r="G20" i="17"/>
  <c r="B20" i="17"/>
  <c r="H18" i="17"/>
  <c r="F18" i="17"/>
  <c r="F16" i="17"/>
  <c r="D17" i="17" s="1"/>
  <c r="D16" i="17"/>
  <c r="B16" i="17"/>
  <c r="F14" i="17"/>
  <c r="F13" i="17"/>
  <c r="D13" i="17"/>
  <c r="B13" i="17"/>
  <c r="B11" i="17"/>
  <c r="F7" i="17"/>
  <c r="F6" i="17"/>
  <c r="F5" i="17"/>
  <c r="F4" i="17"/>
  <c r="F8" i="17" s="1"/>
  <c r="A1" i="17"/>
  <c r="H44" i="16"/>
  <c r="G44" i="16"/>
  <c r="B44" i="16"/>
  <c r="H43" i="16"/>
  <c r="G43" i="16"/>
  <c r="B43" i="16"/>
  <c r="H42" i="16"/>
  <c r="G42" i="16"/>
  <c r="B42" i="16"/>
  <c r="H41" i="16"/>
  <c r="G41" i="16"/>
  <c r="B41" i="16"/>
  <c r="H40" i="16"/>
  <c r="G40" i="16"/>
  <c r="B40" i="16"/>
  <c r="H39" i="16"/>
  <c r="G39" i="16"/>
  <c r="B39" i="16"/>
  <c r="H38" i="16"/>
  <c r="G38" i="16"/>
  <c r="B38" i="16"/>
  <c r="H37" i="16"/>
  <c r="G37" i="16"/>
  <c r="B37" i="16"/>
  <c r="H36" i="16"/>
  <c r="G36" i="16"/>
  <c r="B36" i="16"/>
  <c r="H35" i="16"/>
  <c r="G35" i="16"/>
  <c r="B35" i="16"/>
  <c r="H34" i="16"/>
  <c r="G34" i="16"/>
  <c r="B34" i="16"/>
  <c r="H33" i="16"/>
  <c r="G33" i="16"/>
  <c r="B33" i="16"/>
  <c r="H32" i="16"/>
  <c r="G32" i="16"/>
  <c r="B32" i="16"/>
  <c r="H31" i="16"/>
  <c r="G31" i="16"/>
  <c r="B31" i="16"/>
  <c r="H30" i="16"/>
  <c r="G30" i="16"/>
  <c r="B30" i="16"/>
  <c r="H29" i="16"/>
  <c r="G29" i="16"/>
  <c r="B29" i="16"/>
  <c r="H28" i="16"/>
  <c r="G28" i="16"/>
  <c r="B28" i="16"/>
  <c r="H27" i="16"/>
  <c r="G27" i="16"/>
  <c r="B27" i="16"/>
  <c r="H26" i="16"/>
  <c r="G26" i="16"/>
  <c r="B26" i="16"/>
  <c r="H25" i="16"/>
  <c r="G25" i="16"/>
  <c r="B25" i="16"/>
  <c r="H24" i="16"/>
  <c r="G24" i="16"/>
  <c r="B24" i="16"/>
  <c r="H23" i="16"/>
  <c r="G23" i="16"/>
  <c r="B23" i="16"/>
  <c r="H22" i="16"/>
  <c r="G22" i="16"/>
  <c r="B22" i="16"/>
  <c r="H21" i="16"/>
  <c r="G21" i="16"/>
  <c r="B21" i="16"/>
  <c r="H20" i="16"/>
  <c r="G20" i="16"/>
  <c r="B20" i="16"/>
  <c r="H18" i="16"/>
  <c r="F18" i="16"/>
  <c r="F16" i="16"/>
  <c r="D17" i="16" s="1"/>
  <c r="D16" i="16"/>
  <c r="B16" i="16"/>
  <c r="F14" i="16"/>
  <c r="F13" i="16"/>
  <c r="D13" i="16"/>
  <c r="B13" i="16"/>
  <c r="B11" i="16"/>
  <c r="F7" i="16"/>
  <c r="F6" i="16"/>
  <c r="F5" i="16"/>
  <c r="F4" i="16"/>
  <c r="F8" i="16" s="1"/>
  <c r="A1" i="16"/>
  <c r="H44" i="15"/>
  <c r="G44" i="15"/>
  <c r="B44" i="15"/>
  <c r="H43" i="15"/>
  <c r="G43" i="15"/>
  <c r="B43" i="15"/>
  <c r="H42" i="15"/>
  <c r="G42" i="15"/>
  <c r="B42" i="15"/>
  <c r="H41" i="15"/>
  <c r="G41" i="15"/>
  <c r="B41" i="15"/>
  <c r="H40" i="15"/>
  <c r="G40" i="15"/>
  <c r="B40" i="15"/>
  <c r="H39" i="15"/>
  <c r="G39" i="15"/>
  <c r="B39" i="15"/>
  <c r="H38" i="15"/>
  <c r="G38" i="15"/>
  <c r="B38" i="15"/>
  <c r="H37" i="15"/>
  <c r="G37" i="15"/>
  <c r="B37" i="15"/>
  <c r="H36" i="15"/>
  <c r="G36" i="15"/>
  <c r="B36" i="15"/>
  <c r="H35" i="15"/>
  <c r="G35" i="15"/>
  <c r="B35" i="15"/>
  <c r="H34" i="15"/>
  <c r="G34" i="15"/>
  <c r="B34" i="15"/>
  <c r="H33" i="15"/>
  <c r="G33" i="15"/>
  <c r="B33" i="15"/>
  <c r="H32" i="15"/>
  <c r="G32" i="15"/>
  <c r="B32" i="15"/>
  <c r="H31" i="15"/>
  <c r="G31" i="15"/>
  <c r="B31" i="15"/>
  <c r="H30" i="15"/>
  <c r="G30" i="15"/>
  <c r="B30" i="15"/>
  <c r="H29" i="15"/>
  <c r="G29" i="15"/>
  <c r="B29" i="15"/>
  <c r="H28" i="15"/>
  <c r="G28" i="15"/>
  <c r="B28" i="15"/>
  <c r="H27" i="15"/>
  <c r="G27" i="15"/>
  <c r="B27" i="15"/>
  <c r="H26" i="15"/>
  <c r="G26" i="15"/>
  <c r="B26" i="15"/>
  <c r="H25" i="15"/>
  <c r="G25" i="15"/>
  <c r="B25" i="15"/>
  <c r="H24" i="15"/>
  <c r="G24" i="15"/>
  <c r="B24" i="15"/>
  <c r="H23" i="15"/>
  <c r="G23" i="15"/>
  <c r="B23" i="15"/>
  <c r="H22" i="15"/>
  <c r="G22" i="15"/>
  <c r="B22" i="15"/>
  <c r="H21" i="15"/>
  <c r="G21" i="15"/>
  <c r="B21" i="15"/>
  <c r="H20" i="15"/>
  <c r="G20" i="15"/>
  <c r="B20" i="15"/>
  <c r="H18" i="15"/>
  <c r="F18" i="15"/>
  <c r="F16" i="15"/>
  <c r="D17" i="15" s="1"/>
  <c r="D16" i="15"/>
  <c r="B16" i="15"/>
  <c r="F14" i="15"/>
  <c r="F13" i="15"/>
  <c r="D13" i="15"/>
  <c r="B13" i="15"/>
  <c r="B11" i="15"/>
  <c r="F7" i="15"/>
  <c r="F6" i="15"/>
  <c r="F5" i="15"/>
  <c r="F4" i="15"/>
  <c r="F8" i="15" s="1"/>
  <c r="A1" i="15"/>
  <c r="H44" i="14"/>
  <c r="G44" i="14"/>
  <c r="B44" i="14"/>
  <c r="H43" i="14"/>
  <c r="G43" i="14"/>
  <c r="B43" i="14"/>
  <c r="H42" i="14"/>
  <c r="G42" i="14"/>
  <c r="B42" i="14"/>
  <c r="H41" i="14"/>
  <c r="G41" i="14"/>
  <c r="B41" i="14"/>
  <c r="H40" i="14"/>
  <c r="G40" i="14"/>
  <c r="B40" i="14"/>
  <c r="H39" i="14"/>
  <c r="G39" i="14"/>
  <c r="B39" i="14"/>
  <c r="H38" i="14"/>
  <c r="G38" i="14"/>
  <c r="B38" i="14"/>
  <c r="H37" i="14"/>
  <c r="G37" i="14"/>
  <c r="B37" i="14"/>
  <c r="H36" i="14"/>
  <c r="G36" i="14"/>
  <c r="B36" i="14"/>
  <c r="H35" i="14"/>
  <c r="G35" i="14"/>
  <c r="B35" i="14"/>
  <c r="H34" i="14"/>
  <c r="G34" i="14"/>
  <c r="B34" i="14"/>
  <c r="H33" i="14"/>
  <c r="G33" i="14"/>
  <c r="B33" i="14"/>
  <c r="H32" i="14"/>
  <c r="G32" i="14"/>
  <c r="B32" i="14"/>
  <c r="H31" i="14"/>
  <c r="G31" i="14"/>
  <c r="B31" i="14"/>
  <c r="H30" i="14"/>
  <c r="G30" i="14"/>
  <c r="B30" i="14"/>
  <c r="H29" i="14"/>
  <c r="G29" i="14"/>
  <c r="B29" i="14"/>
  <c r="H28" i="14"/>
  <c r="G28" i="14"/>
  <c r="B28" i="14"/>
  <c r="H27" i="14"/>
  <c r="G27" i="14"/>
  <c r="B27" i="14"/>
  <c r="H26" i="14"/>
  <c r="G26" i="14"/>
  <c r="B26" i="14"/>
  <c r="H25" i="14"/>
  <c r="G25" i="14"/>
  <c r="B25" i="14"/>
  <c r="H24" i="14"/>
  <c r="G24" i="14"/>
  <c r="B24" i="14"/>
  <c r="H23" i="14"/>
  <c r="G23" i="14"/>
  <c r="B23" i="14"/>
  <c r="H22" i="14"/>
  <c r="G22" i="14"/>
  <c r="B22" i="14"/>
  <c r="H21" i="14"/>
  <c r="G21" i="14"/>
  <c r="B21" i="14"/>
  <c r="H20" i="14"/>
  <c r="G20" i="14"/>
  <c r="B20" i="14"/>
  <c r="H18" i="14"/>
  <c r="F18" i="14"/>
  <c r="F16" i="14"/>
  <c r="D17" i="14" s="1"/>
  <c r="D16" i="14"/>
  <c r="B16" i="14"/>
  <c r="F14" i="14"/>
  <c r="F13" i="14"/>
  <c r="D13" i="14"/>
  <c r="B13" i="14"/>
  <c r="B11" i="14"/>
  <c r="F7" i="14"/>
  <c r="F6" i="14"/>
  <c r="F5" i="14"/>
  <c r="F4" i="14"/>
  <c r="F8" i="14" s="1"/>
  <c r="A1" i="14"/>
  <c r="H44" i="13"/>
  <c r="G44" i="13"/>
  <c r="B44" i="13"/>
  <c r="H43" i="13"/>
  <c r="G43" i="13"/>
  <c r="B43" i="13"/>
  <c r="H42" i="13"/>
  <c r="G42" i="13"/>
  <c r="B42" i="13"/>
  <c r="H41" i="13"/>
  <c r="G41" i="13"/>
  <c r="B41" i="13"/>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H18" i="13"/>
  <c r="F18" i="13"/>
  <c r="D17" i="13"/>
  <c r="F16" i="13"/>
  <c r="D16" i="13"/>
  <c r="B16" i="13"/>
  <c r="F14" i="13"/>
  <c r="F13" i="13"/>
  <c r="D13" i="13"/>
  <c r="B13" i="13"/>
  <c r="B11" i="13"/>
  <c r="F7" i="13"/>
  <c r="F6" i="13"/>
  <c r="F5" i="13"/>
  <c r="F4" i="13"/>
  <c r="F8" i="13" s="1"/>
  <c r="A1" i="13"/>
  <c r="H44" i="12"/>
  <c r="G44" i="12"/>
  <c r="B44" i="12"/>
  <c r="H43" i="12"/>
  <c r="G43" i="12"/>
  <c r="B43" i="12"/>
  <c r="H42" i="12"/>
  <c r="G42" i="12"/>
  <c r="B42" i="12"/>
  <c r="H41" i="12"/>
  <c r="G41" i="12"/>
  <c r="B41" i="12"/>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H18" i="12"/>
  <c r="F18" i="12"/>
  <c r="D17" i="12"/>
  <c r="F16" i="12"/>
  <c r="D16" i="12"/>
  <c r="B16" i="12"/>
  <c r="F14" i="12"/>
  <c r="F13" i="12"/>
  <c r="D13" i="12"/>
  <c r="B13" i="12"/>
  <c r="B11" i="12"/>
  <c r="F7" i="12"/>
  <c r="F6" i="12"/>
  <c r="F5" i="12"/>
  <c r="F4" i="12"/>
  <c r="F8" i="12" s="1"/>
  <c r="A1" i="12"/>
  <c r="H44" i="11"/>
  <c r="G44" i="11"/>
  <c r="B44" i="11"/>
  <c r="H43" i="11"/>
  <c r="G43" i="11"/>
  <c r="B43" i="11"/>
  <c r="H42" i="11"/>
  <c r="G42" i="11"/>
  <c r="B42" i="11"/>
  <c r="H41" i="11"/>
  <c r="G41" i="11"/>
  <c r="B41" i="11"/>
  <c r="H40" i="11"/>
  <c r="G40" i="11"/>
  <c r="B40" i="11"/>
  <c r="H39" i="11"/>
  <c r="G39" i="11"/>
  <c r="B39" i="11"/>
  <c r="H38" i="11"/>
  <c r="G38" i="11"/>
  <c r="B38" i="11"/>
  <c r="H37" i="11"/>
  <c r="G37" i="11"/>
  <c r="B37" i="11"/>
  <c r="H36" i="11"/>
  <c r="G36" i="11"/>
  <c r="B36" i="11"/>
  <c r="H35" i="11"/>
  <c r="G35" i="11"/>
  <c r="B35" i="11"/>
  <c r="H34" i="11"/>
  <c r="G34" i="11"/>
  <c r="B34" i="11"/>
  <c r="H33" i="11"/>
  <c r="G33" i="11"/>
  <c r="B33" i="11"/>
  <c r="H32" i="11"/>
  <c r="G32" i="11"/>
  <c r="B32" i="11"/>
  <c r="H31" i="11"/>
  <c r="G31" i="11"/>
  <c r="B31" i="11"/>
  <c r="H30" i="11"/>
  <c r="G30" i="11"/>
  <c r="B30" i="11"/>
  <c r="H29" i="11"/>
  <c r="G29" i="11"/>
  <c r="B29" i="11"/>
  <c r="H28" i="11"/>
  <c r="G28" i="11"/>
  <c r="B28" i="11"/>
  <c r="H27" i="11"/>
  <c r="G27" i="11"/>
  <c r="B27" i="11"/>
  <c r="H26" i="11"/>
  <c r="G26" i="11"/>
  <c r="B26" i="11"/>
  <c r="H25" i="11"/>
  <c r="G25" i="11"/>
  <c r="B25" i="11"/>
  <c r="H24" i="11"/>
  <c r="G24" i="11"/>
  <c r="B24" i="11"/>
  <c r="H23" i="11"/>
  <c r="H18" i="11" s="1"/>
  <c r="G23" i="11"/>
  <c r="B23" i="11"/>
  <c r="H22" i="11"/>
  <c r="G22" i="11"/>
  <c r="B22" i="11"/>
  <c r="H21" i="11"/>
  <c r="G21" i="11"/>
  <c r="B21" i="11"/>
  <c r="H20" i="11"/>
  <c r="G20" i="11"/>
  <c r="B20" i="11"/>
  <c r="F18" i="11"/>
  <c r="F16" i="11"/>
  <c r="D17" i="11" s="1"/>
  <c r="D16" i="11"/>
  <c r="B16" i="11"/>
  <c r="F14" i="11"/>
  <c r="F13" i="11"/>
  <c r="D13" i="11"/>
  <c r="B13" i="11"/>
  <c r="B11" i="11"/>
  <c r="F7" i="11"/>
  <c r="F6" i="11"/>
  <c r="F5" i="11"/>
  <c r="F4" i="11"/>
  <c r="F8" i="11" s="1"/>
  <c r="A1" i="11"/>
  <c r="H44" i="10"/>
  <c r="G44" i="10"/>
  <c r="B44" i="10"/>
  <c r="H43" i="10"/>
  <c r="G43" i="10"/>
  <c r="B43" i="10"/>
  <c r="H42" i="10"/>
  <c r="G42" i="10"/>
  <c r="B42" i="10"/>
  <c r="H41" i="10"/>
  <c r="G41" i="10"/>
  <c r="B41" i="10"/>
  <c r="H40" i="10"/>
  <c r="G40" i="10"/>
  <c r="B40" i="10"/>
  <c r="H39" i="10"/>
  <c r="G39" i="10"/>
  <c r="B39" i="10"/>
  <c r="H38" i="10"/>
  <c r="G38" i="10"/>
  <c r="B38" i="10"/>
  <c r="H37" i="10"/>
  <c r="G37" i="10"/>
  <c r="B37" i="10"/>
  <c r="H36" i="10"/>
  <c r="G36" i="10"/>
  <c r="B36" i="10"/>
  <c r="H35" i="10"/>
  <c r="G35" i="10"/>
  <c r="B35" i="10"/>
  <c r="H34" i="10"/>
  <c r="G34" i="10"/>
  <c r="B34" i="10"/>
  <c r="H33" i="10"/>
  <c r="G33" i="10"/>
  <c r="B33" i="10"/>
  <c r="H32" i="10"/>
  <c r="G32" i="10"/>
  <c r="B32" i="10"/>
  <c r="H31" i="10"/>
  <c r="G31" i="10"/>
  <c r="B31" i="10"/>
  <c r="H30" i="10"/>
  <c r="G30" i="10"/>
  <c r="B30" i="10"/>
  <c r="H29" i="10"/>
  <c r="G29" i="10"/>
  <c r="B29" i="10"/>
  <c r="H28" i="10"/>
  <c r="G28" i="10"/>
  <c r="B28" i="10"/>
  <c r="H27" i="10"/>
  <c r="G27" i="10"/>
  <c r="B27" i="10"/>
  <c r="H26" i="10"/>
  <c r="G26" i="10"/>
  <c r="B26" i="10"/>
  <c r="H25" i="10"/>
  <c r="G25" i="10"/>
  <c r="B25" i="10"/>
  <c r="H24" i="10"/>
  <c r="G24" i="10"/>
  <c r="B24" i="10"/>
  <c r="H23" i="10"/>
  <c r="G23" i="10"/>
  <c r="B23" i="10"/>
  <c r="H22" i="10"/>
  <c r="G22" i="10"/>
  <c r="B22" i="10"/>
  <c r="H21" i="10"/>
  <c r="G21" i="10"/>
  <c r="B21" i="10"/>
  <c r="H20" i="10"/>
  <c r="G20" i="10"/>
  <c r="B20" i="10"/>
  <c r="H18" i="10"/>
  <c r="F18" i="10"/>
  <c r="F16" i="10"/>
  <c r="D17" i="10" s="1"/>
  <c r="D16" i="10"/>
  <c r="B16" i="10"/>
  <c r="F14" i="10"/>
  <c r="F13" i="10"/>
  <c r="D13" i="10"/>
  <c r="B13" i="10"/>
  <c r="B11" i="10"/>
  <c r="F7" i="10"/>
  <c r="F6" i="10"/>
  <c r="F5" i="10"/>
  <c r="F4" i="10"/>
  <c r="F8" i="10" s="1"/>
  <c r="A1" i="10"/>
  <c r="H44" i="9"/>
  <c r="G44" i="9"/>
  <c r="B44" i="9"/>
  <c r="H43" i="9"/>
  <c r="G43" i="9"/>
  <c r="B43" i="9"/>
  <c r="H42" i="9"/>
  <c r="G42" i="9"/>
  <c r="B42" i="9"/>
  <c r="H41" i="9"/>
  <c r="G41" i="9"/>
  <c r="B41" i="9"/>
  <c r="H40" i="9"/>
  <c r="G40" i="9"/>
  <c r="B40" i="9"/>
  <c r="H39" i="9"/>
  <c r="G39" i="9"/>
  <c r="B39" i="9"/>
  <c r="H38" i="9"/>
  <c r="G38" i="9"/>
  <c r="B38" i="9"/>
  <c r="H37" i="9"/>
  <c r="G37" i="9"/>
  <c r="B37" i="9"/>
  <c r="H36" i="9"/>
  <c r="G36" i="9"/>
  <c r="B36" i="9"/>
  <c r="H35" i="9"/>
  <c r="G35" i="9"/>
  <c r="B35" i="9"/>
  <c r="H34" i="9"/>
  <c r="G34" i="9"/>
  <c r="B34" i="9"/>
  <c r="H33" i="9"/>
  <c r="G33" i="9"/>
  <c r="B33" i="9"/>
  <c r="H32" i="9"/>
  <c r="G32" i="9"/>
  <c r="B32" i="9"/>
  <c r="H31" i="9"/>
  <c r="G31" i="9"/>
  <c r="B31" i="9"/>
  <c r="H30" i="9"/>
  <c r="G30" i="9"/>
  <c r="B30" i="9"/>
  <c r="H29" i="9"/>
  <c r="G29" i="9"/>
  <c r="B29" i="9"/>
  <c r="H28" i="9"/>
  <c r="G28" i="9"/>
  <c r="B28" i="9"/>
  <c r="H27" i="9"/>
  <c r="G27" i="9"/>
  <c r="B27" i="9"/>
  <c r="H26" i="9"/>
  <c r="G26" i="9"/>
  <c r="B26" i="9"/>
  <c r="H25" i="9"/>
  <c r="G25" i="9"/>
  <c r="B25" i="9"/>
  <c r="H24" i="9"/>
  <c r="G24" i="9"/>
  <c r="B24" i="9"/>
  <c r="H23" i="9"/>
  <c r="G23" i="9"/>
  <c r="B23" i="9"/>
  <c r="H22" i="9"/>
  <c r="G22" i="9"/>
  <c r="B22" i="9"/>
  <c r="H21" i="9"/>
  <c r="G21" i="9"/>
  <c r="B21" i="9"/>
  <c r="H20" i="9"/>
  <c r="G20" i="9"/>
  <c r="B20" i="9"/>
  <c r="H18" i="9"/>
  <c r="F18" i="9"/>
  <c r="F16" i="9"/>
  <c r="D17" i="9" s="1"/>
  <c r="D16" i="9"/>
  <c r="B16" i="9"/>
  <c r="F14" i="9"/>
  <c r="F13" i="9"/>
  <c r="D13" i="9"/>
  <c r="B13" i="9"/>
  <c r="B11" i="9"/>
  <c r="F7" i="9"/>
  <c r="F6" i="9"/>
  <c r="F5" i="9"/>
  <c r="F4" i="9"/>
  <c r="F8" i="9" s="1"/>
  <c r="A1" i="9"/>
  <c r="H44" i="8"/>
  <c r="G44" i="8"/>
  <c r="B44" i="8"/>
  <c r="H43" i="8"/>
  <c r="G43" i="8"/>
  <c r="B43" i="8"/>
  <c r="H42" i="8"/>
  <c r="G42" i="8"/>
  <c r="B42" i="8"/>
  <c r="H41" i="8"/>
  <c r="G41" i="8"/>
  <c r="B41" i="8"/>
  <c r="H40" i="8"/>
  <c r="G40" i="8"/>
  <c r="B40" i="8"/>
  <c r="H39" i="8"/>
  <c r="G39" i="8"/>
  <c r="B39" i="8"/>
  <c r="H38" i="8"/>
  <c r="G38" i="8"/>
  <c r="B38" i="8"/>
  <c r="H37" i="8"/>
  <c r="G37" i="8"/>
  <c r="B37" i="8"/>
  <c r="H36" i="8"/>
  <c r="G36" i="8"/>
  <c r="B36" i="8"/>
  <c r="H35" i="8"/>
  <c r="G35" i="8"/>
  <c r="B35" i="8"/>
  <c r="H34" i="8"/>
  <c r="G34" i="8"/>
  <c r="B34" i="8"/>
  <c r="H33" i="8"/>
  <c r="G33" i="8"/>
  <c r="B33" i="8"/>
  <c r="H32" i="8"/>
  <c r="G32" i="8"/>
  <c r="B32" i="8"/>
  <c r="H31" i="8"/>
  <c r="G31" i="8"/>
  <c r="B31" i="8"/>
  <c r="H30" i="8"/>
  <c r="G30" i="8"/>
  <c r="B30" i="8"/>
  <c r="H29" i="8"/>
  <c r="G29" i="8"/>
  <c r="B29" i="8"/>
  <c r="H28" i="8"/>
  <c r="G28" i="8"/>
  <c r="B28" i="8"/>
  <c r="H27" i="8"/>
  <c r="G27" i="8"/>
  <c r="B27" i="8"/>
  <c r="H26" i="8"/>
  <c r="G26" i="8"/>
  <c r="B26" i="8"/>
  <c r="H25" i="8"/>
  <c r="G25" i="8"/>
  <c r="B25" i="8"/>
  <c r="H24" i="8"/>
  <c r="G24" i="8"/>
  <c r="B24" i="8"/>
  <c r="H23" i="8"/>
  <c r="G23" i="8"/>
  <c r="B23" i="8"/>
  <c r="H22" i="8"/>
  <c r="G22" i="8"/>
  <c r="B22" i="8"/>
  <c r="H21" i="8"/>
  <c r="G21" i="8"/>
  <c r="B21" i="8"/>
  <c r="H20" i="8"/>
  <c r="G20" i="8"/>
  <c r="B20" i="8"/>
  <c r="H18" i="8"/>
  <c r="F18" i="8"/>
  <c r="F16" i="8"/>
  <c r="D17" i="8" s="1"/>
  <c r="D16" i="8"/>
  <c r="B16" i="8"/>
  <c r="F14" i="8"/>
  <c r="F13" i="8"/>
  <c r="D13" i="8"/>
  <c r="B13" i="8"/>
  <c r="B11" i="8"/>
  <c r="F7" i="8"/>
  <c r="F6" i="8"/>
  <c r="F5" i="8"/>
  <c r="F4" i="8"/>
  <c r="F8" i="8" s="1"/>
  <c r="A1" i="8"/>
  <c r="H44" i="7"/>
  <c r="G44" i="7"/>
  <c r="B44" i="7"/>
  <c r="H43" i="7"/>
  <c r="G43" i="7"/>
  <c r="B43" i="7"/>
  <c r="H42" i="7"/>
  <c r="G42" i="7"/>
  <c r="B42" i="7"/>
  <c r="H41" i="7"/>
  <c r="G41" i="7"/>
  <c r="B41" i="7"/>
  <c r="H40" i="7"/>
  <c r="G40" i="7"/>
  <c r="B40" i="7"/>
  <c r="H39" i="7"/>
  <c r="G39" i="7"/>
  <c r="B39" i="7"/>
  <c r="H38" i="7"/>
  <c r="G38" i="7"/>
  <c r="B38" i="7"/>
  <c r="H37" i="7"/>
  <c r="G37" i="7"/>
  <c r="B37" i="7"/>
  <c r="H36" i="7"/>
  <c r="G36" i="7"/>
  <c r="B36" i="7"/>
  <c r="H35" i="7"/>
  <c r="G35" i="7"/>
  <c r="B35" i="7"/>
  <c r="H34" i="7"/>
  <c r="G34" i="7"/>
  <c r="B34" i="7"/>
  <c r="H33" i="7"/>
  <c r="G33" i="7"/>
  <c r="B33" i="7"/>
  <c r="H32" i="7"/>
  <c r="G32" i="7"/>
  <c r="B32" i="7"/>
  <c r="H31" i="7"/>
  <c r="G31" i="7"/>
  <c r="B31" i="7"/>
  <c r="H30" i="7"/>
  <c r="G30" i="7"/>
  <c r="B30" i="7"/>
  <c r="H29" i="7"/>
  <c r="G29" i="7"/>
  <c r="B29" i="7"/>
  <c r="H28" i="7"/>
  <c r="G28" i="7"/>
  <c r="B28" i="7"/>
  <c r="H27" i="7"/>
  <c r="G27" i="7"/>
  <c r="B27" i="7"/>
  <c r="H26" i="7"/>
  <c r="G26" i="7"/>
  <c r="B26" i="7"/>
  <c r="H25" i="7"/>
  <c r="G25" i="7"/>
  <c r="B25" i="7"/>
  <c r="H24" i="7"/>
  <c r="G24" i="7"/>
  <c r="B24" i="7"/>
  <c r="H23" i="7"/>
  <c r="G23" i="7"/>
  <c r="B23" i="7"/>
  <c r="H22" i="7"/>
  <c r="G22" i="7"/>
  <c r="B22" i="7"/>
  <c r="H21" i="7"/>
  <c r="G21" i="7"/>
  <c r="B21" i="7"/>
  <c r="H20" i="7"/>
  <c r="G20" i="7"/>
  <c r="B20" i="7"/>
  <c r="H18" i="7"/>
  <c r="F18" i="7"/>
  <c r="F16" i="7"/>
  <c r="D17" i="7" s="1"/>
  <c r="D16" i="7"/>
  <c r="B16" i="7"/>
  <c r="F14" i="7"/>
  <c r="F13" i="7"/>
  <c r="D13" i="7"/>
  <c r="B13" i="7"/>
  <c r="B11" i="7"/>
  <c r="F7" i="7"/>
  <c r="F6" i="7"/>
  <c r="F5" i="7"/>
  <c r="F4" i="7"/>
  <c r="F8" i="7" s="1"/>
  <c r="A1" i="7"/>
  <c r="H44" i="6"/>
  <c r="G44" i="6"/>
  <c r="B44" i="6"/>
  <c r="H43" i="6"/>
  <c r="G43" i="6"/>
  <c r="B43" i="6"/>
  <c r="H42" i="6"/>
  <c r="G42" i="6"/>
  <c r="B42" i="6"/>
  <c r="H41" i="6"/>
  <c r="G41" i="6"/>
  <c r="B41" i="6"/>
  <c r="H40" i="6"/>
  <c r="G40" i="6"/>
  <c r="B40" i="6"/>
  <c r="H39" i="6"/>
  <c r="G39" i="6"/>
  <c r="B39" i="6"/>
  <c r="H38" i="6"/>
  <c r="G38" i="6"/>
  <c r="B38" i="6"/>
  <c r="H37" i="6"/>
  <c r="G37" i="6"/>
  <c r="B37" i="6"/>
  <c r="H36" i="6"/>
  <c r="G36" i="6"/>
  <c r="B36" i="6"/>
  <c r="H35" i="6"/>
  <c r="G35" i="6"/>
  <c r="B35" i="6"/>
  <c r="H34" i="6"/>
  <c r="G34" i="6"/>
  <c r="B34" i="6"/>
  <c r="H33" i="6"/>
  <c r="G33" i="6"/>
  <c r="B33" i="6"/>
  <c r="H32" i="6"/>
  <c r="G32" i="6"/>
  <c r="B32" i="6"/>
  <c r="H31" i="6"/>
  <c r="G31" i="6"/>
  <c r="B31" i="6"/>
  <c r="H30" i="6"/>
  <c r="G30" i="6"/>
  <c r="B30" i="6"/>
  <c r="H29" i="6"/>
  <c r="G29" i="6"/>
  <c r="B29" i="6"/>
  <c r="H28" i="6"/>
  <c r="G28" i="6"/>
  <c r="B28" i="6"/>
  <c r="H27" i="6"/>
  <c r="G27" i="6"/>
  <c r="B27" i="6"/>
  <c r="H26" i="6"/>
  <c r="G26" i="6"/>
  <c r="B26" i="6"/>
  <c r="H25" i="6"/>
  <c r="G25" i="6"/>
  <c r="B25" i="6"/>
  <c r="H24" i="6"/>
  <c r="G24" i="6"/>
  <c r="B24" i="6"/>
  <c r="H23" i="6"/>
  <c r="G23" i="6"/>
  <c r="B23" i="6"/>
  <c r="H22" i="6"/>
  <c r="G22" i="6"/>
  <c r="B22" i="6"/>
  <c r="H21" i="6"/>
  <c r="G21" i="6"/>
  <c r="B21" i="6"/>
  <c r="H20" i="6"/>
  <c r="G20" i="6"/>
  <c r="B20" i="6"/>
  <c r="H18" i="6"/>
  <c r="F18" i="6"/>
  <c r="D17" i="6"/>
  <c r="F16" i="6"/>
  <c r="D16" i="6"/>
  <c r="B16" i="6"/>
  <c r="F14" i="6"/>
  <c r="F13" i="6"/>
  <c r="D13" i="6"/>
  <c r="B13" i="6"/>
  <c r="B11" i="6"/>
  <c r="F7" i="6"/>
  <c r="F6" i="6"/>
  <c r="F5" i="6"/>
  <c r="F4" i="6"/>
  <c r="F8" i="6" s="1"/>
  <c r="A1" i="6"/>
  <c r="H44" i="5"/>
  <c r="G44" i="5"/>
  <c r="B44" i="5"/>
  <c r="H43" i="5"/>
  <c r="G43" i="5"/>
  <c r="B43" i="5"/>
  <c r="H42" i="5"/>
  <c r="G42" i="5"/>
  <c r="B42" i="5"/>
  <c r="H41" i="5"/>
  <c r="G41" i="5"/>
  <c r="B41" i="5"/>
  <c r="H40" i="5"/>
  <c r="G40" i="5"/>
  <c r="B40" i="5"/>
  <c r="H39" i="5"/>
  <c r="G39" i="5"/>
  <c r="B39" i="5"/>
  <c r="H38" i="5"/>
  <c r="G38" i="5"/>
  <c r="B38" i="5"/>
  <c r="H37" i="5"/>
  <c r="G37" i="5"/>
  <c r="B37" i="5"/>
  <c r="H36" i="5"/>
  <c r="G36" i="5"/>
  <c r="B36" i="5"/>
  <c r="H35" i="5"/>
  <c r="G35" i="5"/>
  <c r="B35" i="5"/>
  <c r="H34" i="5"/>
  <c r="G34" i="5"/>
  <c r="B34" i="5"/>
  <c r="H33" i="5"/>
  <c r="G33" i="5"/>
  <c r="B33" i="5"/>
  <c r="H32" i="5"/>
  <c r="G32" i="5"/>
  <c r="B32" i="5"/>
  <c r="H31" i="5"/>
  <c r="G31" i="5"/>
  <c r="B31" i="5"/>
  <c r="H30" i="5"/>
  <c r="G30" i="5"/>
  <c r="B30" i="5"/>
  <c r="H29" i="5"/>
  <c r="G29" i="5"/>
  <c r="B29" i="5"/>
  <c r="H28" i="5"/>
  <c r="G28" i="5"/>
  <c r="B28" i="5"/>
  <c r="H27" i="5"/>
  <c r="G27" i="5"/>
  <c r="B27" i="5"/>
  <c r="H26" i="5"/>
  <c r="G26" i="5"/>
  <c r="B26" i="5"/>
  <c r="H25" i="5"/>
  <c r="G25" i="5"/>
  <c r="B25" i="5"/>
  <c r="H24" i="5"/>
  <c r="G24" i="5"/>
  <c r="B24" i="5"/>
  <c r="H23" i="5"/>
  <c r="G23" i="5"/>
  <c r="B23" i="5"/>
  <c r="H22" i="5"/>
  <c r="G22" i="5"/>
  <c r="B22" i="5"/>
  <c r="H21" i="5"/>
  <c r="G21" i="5"/>
  <c r="B21" i="5"/>
  <c r="H20" i="5"/>
  <c r="G20" i="5"/>
  <c r="B20" i="5"/>
  <c r="H18" i="5"/>
  <c r="F18" i="5"/>
  <c r="F16" i="5"/>
  <c r="D17" i="5" s="1"/>
  <c r="D16" i="5"/>
  <c r="B16" i="5"/>
  <c r="F14" i="5"/>
  <c r="F13" i="5"/>
  <c r="D13" i="5"/>
  <c r="B13" i="5"/>
  <c r="B11" i="5"/>
  <c r="F7" i="5"/>
  <c r="F6" i="5"/>
  <c r="F5" i="5"/>
  <c r="F4" i="5"/>
  <c r="F8" i="5" s="1"/>
  <c r="A1" i="5"/>
  <c r="H44" i="3"/>
  <c r="G44" i="3"/>
  <c r="B44" i="3"/>
  <c r="H43" i="3"/>
  <c r="G43" i="3"/>
  <c r="B43" i="3"/>
  <c r="H42" i="3"/>
  <c r="G42" i="3"/>
  <c r="B42" i="3"/>
  <c r="H41" i="3"/>
  <c r="G41" i="3"/>
  <c r="B41" i="3"/>
  <c r="H40" i="3"/>
  <c r="G40" i="3"/>
  <c r="B40" i="3"/>
  <c r="H39" i="3"/>
  <c r="G39" i="3"/>
  <c r="B39" i="3"/>
  <c r="H38" i="3"/>
  <c r="G38" i="3"/>
  <c r="B38" i="3"/>
  <c r="H37" i="3"/>
  <c r="G37" i="3"/>
  <c r="B37" i="3"/>
  <c r="H36" i="3"/>
  <c r="G36" i="3"/>
  <c r="B36" i="3"/>
  <c r="H35" i="3"/>
  <c r="G35" i="3"/>
  <c r="B35" i="3"/>
  <c r="H34" i="3"/>
  <c r="G34" i="3"/>
  <c r="B34" i="3"/>
  <c r="H33" i="3"/>
  <c r="G33" i="3"/>
  <c r="B33" i="3"/>
  <c r="H32" i="3"/>
  <c r="G32" i="3"/>
  <c r="B32" i="3"/>
  <c r="H31" i="3"/>
  <c r="G31" i="3"/>
  <c r="B31" i="3"/>
  <c r="H30" i="3"/>
  <c r="G30" i="3"/>
  <c r="B30" i="3"/>
  <c r="H29" i="3"/>
  <c r="G29" i="3"/>
  <c r="B29" i="3"/>
  <c r="H28" i="3"/>
  <c r="G28" i="3"/>
  <c r="B28" i="3"/>
  <c r="H27" i="3"/>
  <c r="G27" i="3"/>
  <c r="B27" i="3"/>
  <c r="H26" i="3"/>
  <c r="G26" i="3"/>
  <c r="B26" i="3"/>
  <c r="H25" i="3"/>
  <c r="G25" i="3"/>
  <c r="B25" i="3"/>
  <c r="H24" i="3"/>
  <c r="G24" i="3"/>
  <c r="B24" i="3"/>
  <c r="H23" i="3"/>
  <c r="G23" i="3"/>
  <c r="B23" i="3"/>
  <c r="H22" i="3"/>
  <c r="G22" i="3"/>
  <c r="B22" i="3"/>
  <c r="H21" i="3"/>
  <c r="G21" i="3"/>
  <c r="B21" i="3"/>
  <c r="H20" i="3"/>
  <c r="G20" i="3"/>
  <c r="B20" i="3"/>
  <c r="H18" i="3"/>
  <c r="F18" i="3"/>
  <c r="F16" i="3"/>
  <c r="D17" i="3" s="1"/>
  <c r="D16" i="3"/>
  <c r="B16" i="3"/>
  <c r="F14" i="3"/>
  <c r="F13" i="3"/>
  <c r="D13" i="3"/>
  <c r="B13" i="3"/>
  <c r="B11" i="3"/>
  <c r="F7" i="3"/>
  <c r="F6" i="3"/>
  <c r="F5" i="3"/>
  <c r="F4" i="3"/>
  <c r="F8" i="3" s="1"/>
  <c r="A1" i="3"/>
  <c r="E3" i="25"/>
  <c r="H31" i="28" l="1"/>
  <c r="E21" i="1" l="1"/>
  <c r="E20" i="1"/>
  <c r="E19" i="1"/>
  <c r="E18" i="1"/>
  <c r="E17" i="1"/>
  <c r="E16" i="1"/>
  <c r="E15" i="1"/>
  <c r="F14" i="2"/>
  <c r="F13" i="2"/>
  <c r="F4" i="2"/>
  <c r="F5" i="2"/>
  <c r="F6" i="2"/>
  <c r="F7" i="2"/>
  <c r="S6" i="25"/>
  <c r="S23" i="25"/>
  <c r="S18" i="25"/>
  <c r="S7" i="25"/>
  <c r="S22" i="25"/>
  <c r="S20" i="25"/>
  <c r="S25" i="25"/>
  <c r="S21" i="25"/>
  <c r="S9" i="25"/>
  <c r="S8" i="25"/>
  <c r="S14" i="25"/>
  <c r="S13" i="25"/>
  <c r="S16" i="25"/>
  <c r="S10" i="25"/>
  <c r="S11" i="25"/>
  <c r="S15" i="25"/>
  <c r="S19" i="25"/>
  <c r="S24" i="25"/>
  <c r="S12" i="25"/>
  <c r="S17" i="25"/>
  <c r="C25" i="1" l="1"/>
  <c r="A1" i="1"/>
  <c r="B9" i="26" l="1"/>
  <c r="C76" i="23" l="1"/>
  <c r="C72" i="23"/>
  <c r="E30" i="24"/>
  <c r="E29" i="24"/>
  <c r="E18" i="24"/>
  <c r="E25" i="24"/>
  <c r="E26" i="24"/>
  <c r="E23" i="24"/>
  <c r="E21" i="24"/>
  <c r="E28" i="24"/>
  <c r="E20" i="24"/>
  <c r="B11" i="2" l="1"/>
  <c r="B13" i="2"/>
  <c r="D13" i="2"/>
  <c r="E19" i="24"/>
  <c r="E27" i="24"/>
  <c r="E31" i="24"/>
  <c r="E34" i="24"/>
  <c r="E24" i="24"/>
  <c r="E32" i="24"/>
  <c r="E17" i="24"/>
  <c r="E22" i="24"/>
  <c r="E33" i="24"/>
  <c r="L28" i="25" l="1"/>
  <c r="E16" i="24"/>
  <c r="A2" i="27" l="1"/>
  <c r="D31" i="28"/>
  <c r="E29" i="25" l="1"/>
  <c r="D29" i="25"/>
  <c r="C29" i="25"/>
  <c r="B29" i="25"/>
  <c r="C32" i="1"/>
  <c r="C30" i="1"/>
  <c r="K7" i="25"/>
  <c r="K8" i="25"/>
  <c r="I23" i="25"/>
  <c r="K15" i="25"/>
  <c r="J14" i="25"/>
  <c r="K17" i="25"/>
  <c r="I8" i="25"/>
  <c r="J23" i="25"/>
  <c r="I16" i="25"/>
  <c r="K25" i="25"/>
  <c r="J20" i="25"/>
  <c r="K6" i="25"/>
  <c r="K16" i="25"/>
  <c r="K19" i="25"/>
  <c r="J6" i="25"/>
  <c r="J19" i="25"/>
  <c r="J16" i="25"/>
  <c r="J13" i="25"/>
  <c r="K9" i="25"/>
  <c r="J12" i="25"/>
  <c r="I19" i="25"/>
  <c r="K18" i="25"/>
  <c r="J8" i="25"/>
  <c r="K12" i="25"/>
  <c r="K14" i="25"/>
  <c r="I7" i="25"/>
  <c r="K10" i="25"/>
  <c r="I15" i="25"/>
  <c r="I18" i="25"/>
  <c r="J10" i="25"/>
  <c r="I17" i="25"/>
  <c r="K11" i="25"/>
  <c r="K23" i="25"/>
  <c r="I9" i="25"/>
  <c r="J9" i="25"/>
  <c r="I13" i="25"/>
  <c r="K22" i="25"/>
  <c r="J22" i="25"/>
  <c r="J7" i="25"/>
  <c r="I10" i="25"/>
  <c r="J18" i="25"/>
  <c r="I21" i="25"/>
  <c r="I24" i="25"/>
  <c r="J15" i="25"/>
  <c r="I25" i="25"/>
  <c r="K20" i="25"/>
  <c r="J11" i="25"/>
  <c r="K21" i="25"/>
  <c r="K13" i="25"/>
  <c r="J24" i="25"/>
  <c r="J25" i="25"/>
  <c r="J17" i="25"/>
  <c r="I6" i="25"/>
  <c r="J21" i="25"/>
  <c r="I20" i="25"/>
  <c r="K24" i="25"/>
  <c r="I12" i="25"/>
  <c r="I14" i="25"/>
  <c r="I11" i="25"/>
  <c r="I22" i="25"/>
  <c r="G3" i="25" l="1"/>
  <c r="A1" i="2"/>
  <c r="E8" i="24" l="1"/>
  <c r="I29" i="25" s="1"/>
  <c r="C17" i="24"/>
  <c r="D28" i="24"/>
  <c r="F33" i="24"/>
  <c r="I29" i="24"/>
  <c r="C24" i="24"/>
  <c r="C25" i="24"/>
  <c r="F22" i="24"/>
  <c r="I26" i="24"/>
  <c r="F19" i="24"/>
  <c r="D24" i="24"/>
  <c r="F27" i="24"/>
  <c r="I24" i="24"/>
  <c r="D16" i="24"/>
  <c r="C31" i="24"/>
  <c r="D21" i="24"/>
  <c r="I33" i="24"/>
  <c r="C32" i="24"/>
  <c r="C33" i="24"/>
  <c r="C18" i="24"/>
  <c r="C29" i="24"/>
  <c r="I30" i="24"/>
  <c r="C20" i="24"/>
  <c r="C21" i="24"/>
  <c r="D20" i="24"/>
  <c r="F29" i="24"/>
  <c r="F24" i="24"/>
  <c r="F34" i="24"/>
  <c r="D29" i="24"/>
  <c r="D32" i="24"/>
  <c r="C16" i="24"/>
  <c r="I20" i="24"/>
  <c r="D27" i="24"/>
  <c r="D15" i="24"/>
  <c r="I22" i="24"/>
  <c r="C34" i="24"/>
  <c r="D26" i="24"/>
  <c r="C23" i="24"/>
  <c r="I32" i="24"/>
  <c r="C28" i="24"/>
  <c r="C27" i="24"/>
  <c r="D25" i="24"/>
  <c r="F23" i="24"/>
  <c r="F25" i="24"/>
  <c r="F32" i="24"/>
  <c r="D30" i="24"/>
  <c r="D33" i="24"/>
  <c r="F30" i="24"/>
  <c r="I28" i="24"/>
  <c r="D23" i="24"/>
  <c r="D34" i="24"/>
  <c r="I34" i="24"/>
  <c r="D19" i="24"/>
  <c r="F15" i="24"/>
  <c r="I25" i="24"/>
  <c r="I27" i="24"/>
  <c r="C26" i="24"/>
  <c r="C19" i="24"/>
  <c r="F17" i="24"/>
  <c r="C30" i="24"/>
  <c r="D22" i="24"/>
  <c r="I18" i="24"/>
  <c r="D31" i="24"/>
  <c r="F31" i="24"/>
  <c r="F20" i="24"/>
  <c r="I31" i="24"/>
  <c r="D18" i="24"/>
  <c r="F26" i="24"/>
  <c r="D17" i="24"/>
  <c r="F28" i="24"/>
  <c r="I23" i="24"/>
  <c r="I21" i="24"/>
  <c r="I19" i="24"/>
  <c r="F18" i="24"/>
  <c r="C15" i="24"/>
  <c r="F16" i="24"/>
  <c r="C22" i="24"/>
  <c r="F21" i="24"/>
  <c r="G27" i="24" l="1"/>
  <c r="L18" i="25" s="1"/>
  <c r="G31" i="24"/>
  <c r="G25" i="24"/>
  <c r="L16" i="25" s="1"/>
  <c r="G22" i="24"/>
  <c r="L13" i="25" s="1"/>
  <c r="G28" i="24"/>
  <c r="L19" i="25" s="1"/>
  <c r="G32" i="24"/>
  <c r="L23" i="25" s="1"/>
  <c r="G20" i="24"/>
  <c r="L11" i="25" s="1"/>
  <c r="G29" i="24"/>
  <c r="L20" i="25" s="1"/>
  <c r="G33" i="24"/>
  <c r="L24" i="25" s="1"/>
  <c r="G21" i="24"/>
  <c r="L12" i="25" s="1"/>
  <c r="G19" i="24"/>
  <c r="L10" i="25" s="1"/>
  <c r="G24" i="24"/>
  <c r="L15" i="25" s="1"/>
  <c r="G18" i="24"/>
  <c r="L9" i="25" s="1"/>
  <c r="G26" i="24"/>
  <c r="L17" i="25" s="1"/>
  <c r="G30" i="24"/>
  <c r="L21" i="25" s="1"/>
  <c r="G34" i="24"/>
  <c r="L25" i="25" s="1"/>
  <c r="G23" i="24"/>
  <c r="L14" i="25" s="1"/>
  <c r="G17" i="24"/>
  <c r="L8" i="25" s="1"/>
  <c r="G6" i="25"/>
  <c r="U6" i="25" s="1"/>
  <c r="H15" i="24"/>
  <c r="M6" i="25"/>
  <c r="M10" i="25"/>
  <c r="M12" i="25"/>
  <c r="M14" i="25"/>
  <c r="M16" i="25"/>
  <c r="M18" i="25"/>
  <c r="M20" i="25"/>
  <c r="M23" i="25"/>
  <c r="M25" i="25"/>
  <c r="G9" i="25"/>
  <c r="O9" i="25" s="1"/>
  <c r="H18" i="24"/>
  <c r="G10" i="25"/>
  <c r="O10" i="25" s="1"/>
  <c r="H19" i="24"/>
  <c r="G13" i="25"/>
  <c r="O13" i="25" s="1"/>
  <c r="H22" i="24"/>
  <c r="G15" i="25"/>
  <c r="O15" i="25" s="1"/>
  <c r="H24" i="24"/>
  <c r="G17" i="25"/>
  <c r="O17" i="25" s="1"/>
  <c r="H26" i="24"/>
  <c r="G18" i="25"/>
  <c r="O18" i="25" s="1"/>
  <c r="H27" i="24"/>
  <c r="G19" i="25"/>
  <c r="O19" i="25" s="1"/>
  <c r="H28" i="24"/>
  <c r="G20" i="25"/>
  <c r="O20" i="25" s="1"/>
  <c r="H29" i="24"/>
  <c r="G21" i="25"/>
  <c r="O21" i="25" s="1"/>
  <c r="H30" i="24"/>
  <c r="G22" i="25"/>
  <c r="O22" i="25" s="1"/>
  <c r="H31" i="24"/>
  <c r="L22" i="25"/>
  <c r="G23" i="25"/>
  <c r="O23" i="25" s="1"/>
  <c r="H32" i="24"/>
  <c r="G24" i="25"/>
  <c r="O24" i="25" s="1"/>
  <c r="H33" i="24"/>
  <c r="G25" i="25"/>
  <c r="O25" i="25" s="1"/>
  <c r="H34" i="24"/>
  <c r="M9" i="25"/>
  <c r="M11" i="25"/>
  <c r="M13" i="25"/>
  <c r="M15" i="25"/>
  <c r="M17" i="25"/>
  <c r="M19" i="25"/>
  <c r="M21" i="25"/>
  <c r="M22" i="25"/>
  <c r="M24" i="25"/>
  <c r="G7" i="25"/>
  <c r="W7" i="25" s="1"/>
  <c r="H16" i="24"/>
  <c r="M8" i="25"/>
  <c r="G11" i="25"/>
  <c r="O11" i="25" s="1"/>
  <c r="H20" i="24"/>
  <c r="G12" i="25"/>
  <c r="O12" i="25" s="1"/>
  <c r="H21" i="24"/>
  <c r="G14" i="25"/>
  <c r="O14" i="25" s="1"/>
  <c r="H23" i="24"/>
  <c r="G16" i="25"/>
  <c r="O16" i="25" s="1"/>
  <c r="H25" i="24"/>
  <c r="M7" i="25"/>
  <c r="G8" i="25"/>
  <c r="H17" i="24"/>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G16" i="24"/>
  <c r="G15" i="24"/>
  <c r="I17" i="24"/>
  <c r="U7" i="25" l="1"/>
  <c r="V7" i="25"/>
  <c r="V8" i="25"/>
  <c r="U8" i="25"/>
  <c r="W8" i="25"/>
  <c r="W25" i="25"/>
  <c r="V25" i="25"/>
  <c r="U25" i="25"/>
  <c r="W17" i="25"/>
  <c r="V17" i="25"/>
  <c r="U17" i="25"/>
  <c r="W9" i="25"/>
  <c r="V9" i="25"/>
  <c r="U9" i="25"/>
  <c r="U11" i="25"/>
  <c r="V11" i="25"/>
  <c r="W11" i="25"/>
  <c r="W22" i="25"/>
  <c r="V22" i="25"/>
  <c r="U22" i="25"/>
  <c r="W18" i="25"/>
  <c r="V18" i="25"/>
  <c r="U18" i="25"/>
  <c r="W10" i="25"/>
  <c r="V10" i="25"/>
  <c r="U10" i="25"/>
  <c r="V16" i="25"/>
  <c r="W16" i="25"/>
  <c r="U16" i="25"/>
  <c r="W21" i="25"/>
  <c r="V21" i="25"/>
  <c r="U21" i="25"/>
  <c r="V12" i="25"/>
  <c r="U12" i="25"/>
  <c r="W12" i="25"/>
  <c r="U23" i="25"/>
  <c r="W23" i="25"/>
  <c r="V23" i="25"/>
  <c r="U19" i="25"/>
  <c r="W19" i="25"/>
  <c r="V19" i="25"/>
  <c r="W13" i="25"/>
  <c r="V13" i="25"/>
  <c r="U13" i="25"/>
  <c r="W14" i="25"/>
  <c r="V14" i="25"/>
  <c r="U14" i="25"/>
  <c r="V24" i="25"/>
  <c r="W24" i="25"/>
  <c r="U24" i="25"/>
  <c r="V20" i="25"/>
  <c r="W20" i="25"/>
  <c r="U20" i="25"/>
  <c r="U15" i="25"/>
  <c r="W15" i="25"/>
  <c r="V15" i="25"/>
  <c r="O8" i="25"/>
  <c r="L7" i="25"/>
  <c r="L6" i="25"/>
  <c r="N14" i="25"/>
  <c r="N23" i="25"/>
  <c r="N19" i="25"/>
  <c r="N13" i="25"/>
  <c r="N12" i="25"/>
  <c r="N10" i="25"/>
  <c r="N8" i="25"/>
  <c r="N16" i="25"/>
  <c r="N24" i="25"/>
  <c r="N20" i="25"/>
  <c r="N15" i="25"/>
  <c r="N22" i="25"/>
  <c r="N18" i="25"/>
  <c r="N11" i="25"/>
  <c r="N25" i="25"/>
  <c r="N21" i="25"/>
  <c r="N17" i="25"/>
  <c r="N9" i="25"/>
  <c r="A58" i="28"/>
  <c r="H44" i="2"/>
  <c r="H43" i="2"/>
  <c r="H42" i="2"/>
  <c r="H41" i="2"/>
  <c r="H40" i="2"/>
  <c r="H39" i="2"/>
  <c r="H38" i="2"/>
  <c r="H37" i="2"/>
  <c r="H36" i="2"/>
  <c r="H35" i="2"/>
  <c r="H34" i="2"/>
  <c r="H33" i="2"/>
  <c r="H32" i="2"/>
  <c r="H31" i="2"/>
  <c r="H30" i="2"/>
  <c r="H29" i="2"/>
  <c r="H28" i="2"/>
  <c r="H27" i="2"/>
  <c r="H26" i="2"/>
  <c r="H25" i="2"/>
  <c r="H24" i="2"/>
  <c r="H23" i="2"/>
  <c r="C44" i="23"/>
  <c r="H20" i="2" s="1"/>
  <c r="F18" i="2"/>
  <c r="G44" i="2"/>
  <c r="G43" i="2"/>
  <c r="G42" i="2"/>
  <c r="G41" i="2"/>
  <c r="G40" i="2"/>
  <c r="G39" i="2"/>
  <c r="G38" i="2"/>
  <c r="G37" i="2"/>
  <c r="G36" i="2"/>
  <c r="G35" i="2"/>
  <c r="G34" i="2"/>
  <c r="G33" i="2"/>
  <c r="G32" i="2"/>
  <c r="G31" i="2"/>
  <c r="G30" i="2"/>
  <c r="G29" i="2"/>
  <c r="G28" i="2"/>
  <c r="G27" i="2"/>
  <c r="G26" i="2"/>
  <c r="G25" i="2"/>
  <c r="G24" i="2"/>
  <c r="G23" i="2"/>
  <c r="G22" i="2"/>
  <c r="G21" i="2"/>
  <c r="G20" i="2"/>
  <c r="O7" i="25"/>
  <c r="N7" i="25"/>
  <c r="W6" i="25"/>
  <c r="V6" i="25"/>
  <c r="O6" i="25"/>
  <c r="N6" i="25"/>
  <c r="H22" i="2" l="1"/>
  <c r="H21" i="2"/>
  <c r="A59" i="28"/>
  <c r="B16" i="2"/>
  <c r="F8" i="2" l="1"/>
  <c r="A60" i="28"/>
  <c r="A61" i="28" l="1"/>
  <c r="B44" i="2"/>
  <c r="B43" i="2"/>
  <c r="B42" i="2"/>
  <c r="B41" i="2"/>
  <c r="B39" i="2"/>
  <c r="B38" i="2"/>
  <c r="B37" i="2"/>
  <c r="B36" i="2"/>
  <c r="B35" i="2"/>
  <c r="B34" i="2"/>
  <c r="B33" i="2"/>
  <c r="B32" i="2"/>
  <c r="B31" i="2"/>
  <c r="B30" i="2"/>
  <c r="B29" i="2"/>
  <c r="B28" i="2"/>
  <c r="B27" i="2"/>
  <c r="B26" i="2"/>
  <c r="B25" i="2"/>
  <c r="B24" i="2"/>
  <c r="B23" i="2"/>
  <c r="B22" i="2"/>
  <c r="B21" i="2"/>
  <c r="B20" i="2"/>
  <c r="B40" i="2"/>
  <c r="A62" i="28" l="1"/>
  <c r="A63" i="28" l="1"/>
  <c r="A64" i="28" l="1"/>
  <c r="A65" i="28" l="1"/>
  <c r="A66" i="28" l="1"/>
  <c r="C9" i="25"/>
  <c r="D9" i="25" s="1"/>
  <c r="B9" i="25" l="1"/>
  <c r="C13" i="25"/>
  <c r="C17" i="25"/>
  <c r="C21" i="25"/>
  <c r="C25" i="25"/>
  <c r="C10" i="25"/>
  <c r="C14" i="25"/>
  <c r="C18" i="25"/>
  <c r="C22" i="25"/>
  <c r="C6" i="25"/>
  <c r="B6" i="25" s="1"/>
  <c r="C8" i="25"/>
  <c r="C12" i="25"/>
  <c r="C16" i="25"/>
  <c r="C20" i="25"/>
  <c r="C24" i="25"/>
  <c r="C7" i="25"/>
  <c r="D7" i="25" s="1"/>
  <c r="C11" i="25"/>
  <c r="C15" i="25"/>
  <c r="C19" i="25"/>
  <c r="C23" i="25"/>
  <c r="A67" i="28"/>
  <c r="C31" i="1"/>
  <c r="F9" i="25"/>
  <c r="B19" i="25" l="1"/>
  <c r="D19" i="25"/>
  <c r="B24" i="25"/>
  <c r="D24" i="25"/>
  <c r="B8" i="25"/>
  <c r="D8" i="25"/>
  <c r="B14" i="25"/>
  <c r="D14" i="25"/>
  <c r="B17" i="25"/>
  <c r="D17" i="25"/>
  <c r="B15" i="25"/>
  <c r="D15" i="25"/>
  <c r="B20" i="25"/>
  <c r="D20" i="25"/>
  <c r="B10" i="25"/>
  <c r="D10" i="25"/>
  <c r="B13" i="25"/>
  <c r="D13" i="25"/>
  <c r="B11" i="25"/>
  <c r="D11" i="25"/>
  <c r="B16" i="25"/>
  <c r="D16" i="25"/>
  <c r="B22" i="25"/>
  <c r="D22" i="25"/>
  <c r="B25" i="25"/>
  <c r="D25" i="25"/>
  <c r="B23" i="25"/>
  <c r="D23" i="25"/>
  <c r="B12" i="25"/>
  <c r="D12" i="25"/>
  <c r="B18" i="25"/>
  <c r="D18" i="25"/>
  <c r="B21" i="25"/>
  <c r="D21" i="25"/>
  <c r="B7" i="25"/>
  <c r="A68" i="28"/>
  <c r="F14" i="25"/>
  <c r="F13" i="25"/>
  <c r="F12" i="25"/>
  <c r="F17" i="25"/>
  <c r="F11" i="25"/>
  <c r="F24" i="25"/>
  <c r="F15" i="25"/>
  <c r="F16" i="25"/>
  <c r="F21" i="25"/>
  <c r="F7" i="25"/>
  <c r="F10" i="25"/>
  <c r="F8" i="25"/>
  <c r="F25" i="25"/>
  <c r="F18" i="25"/>
  <c r="F22" i="25"/>
  <c r="F23" i="25"/>
  <c r="F20" i="25"/>
  <c r="F19" i="25"/>
  <c r="H7" i="25" l="1"/>
  <c r="T7" i="25" s="1"/>
  <c r="H9" i="25"/>
  <c r="T9" i="25" s="1"/>
  <c r="H25" i="25"/>
  <c r="T25" i="25" s="1"/>
  <c r="H16" i="25"/>
  <c r="T16" i="25" s="1"/>
  <c r="H20" i="25"/>
  <c r="T20" i="25" s="1"/>
  <c r="H13" i="25"/>
  <c r="T13" i="25" s="1"/>
  <c r="H19" i="25"/>
  <c r="T19" i="25" s="1"/>
  <c r="H18" i="25"/>
  <c r="T18" i="25" s="1"/>
  <c r="H17" i="25"/>
  <c r="T17" i="25" s="1"/>
  <c r="H23" i="25"/>
  <c r="T23" i="25" s="1"/>
  <c r="H22" i="25"/>
  <c r="T22" i="25" s="1"/>
  <c r="H15" i="25"/>
  <c r="T15" i="25" s="1"/>
  <c r="H10" i="25"/>
  <c r="T10" i="25" s="1"/>
  <c r="H24" i="25"/>
  <c r="T24" i="25" s="1"/>
  <c r="H21" i="25"/>
  <c r="T21" i="25" s="1"/>
  <c r="H12" i="25"/>
  <c r="T12" i="25" s="1"/>
  <c r="H11" i="25"/>
  <c r="T11" i="25" s="1"/>
  <c r="H14" i="25"/>
  <c r="T14" i="25" s="1"/>
  <c r="H8" i="25"/>
  <c r="T8" i="25" s="1"/>
  <c r="A69" i="28"/>
  <c r="A70" i="28" l="1"/>
  <c r="F16" i="2"/>
  <c r="H18" i="2"/>
  <c r="A1" i="24"/>
  <c r="B98" i="23"/>
  <c r="B97" i="23"/>
  <c r="B96" i="23"/>
  <c r="B95" i="23"/>
  <c r="B94" i="23"/>
  <c r="B93" i="23"/>
  <c r="F6" i="25"/>
  <c r="H6" i="25" l="1"/>
  <c r="T6" i="25" s="1"/>
  <c r="A71" i="28"/>
  <c r="I16" i="24"/>
  <c r="I15" i="24"/>
  <c r="A72" i="28" l="1"/>
  <c r="E9" i="24"/>
  <c r="E10" i="24" s="1"/>
  <c r="J29" i="25" l="1"/>
  <c r="A73" i="28"/>
  <c r="D16" i="2"/>
  <c r="D17" i="2" s="1"/>
  <c r="E15" i="24"/>
  <c r="E14" i="1" l="1"/>
  <c r="C26" i="1" s="1"/>
  <c r="H29" i="25" s="1"/>
  <c r="D6" i="25"/>
  <c r="A74" i="28"/>
  <c r="I14" i="24"/>
  <c r="AC25" i="28"/>
  <c r="J6" i="28"/>
  <c r="AB13" i="28"/>
  <c r="AN26" i="28"/>
  <c r="AJ19" i="28"/>
  <c r="AN7" i="28"/>
  <c r="J15" i="28"/>
  <c r="Q26" i="28"/>
  <c r="G12" i="28"/>
  <c r="G8" i="28"/>
  <c r="P29" i="28"/>
  <c r="AK22" i="28"/>
  <c r="AL23" i="28"/>
  <c r="G25" i="28"/>
  <c r="L8" i="28"/>
  <c r="AO28" i="28"/>
  <c r="R6" i="28"/>
  <c r="AO12" i="28"/>
  <c r="U5" i="28"/>
  <c r="M23" i="28"/>
  <c r="I11" i="28"/>
  <c r="Q14" i="28"/>
  <c r="AA12" i="28"/>
  <c r="AA18" i="28"/>
  <c r="AD19" i="28"/>
  <c r="L21" i="28"/>
  <c r="N22" i="28"/>
  <c r="AB5" i="28"/>
  <c r="Z9" i="28"/>
  <c r="U6" i="28"/>
  <c r="D19" i="28"/>
  <c r="K20" i="28"/>
  <c r="U17" i="28"/>
  <c r="T24" i="28"/>
  <c r="P28" i="28"/>
  <c r="AN29" i="28"/>
  <c r="C11" i="28"/>
  <c r="I17" i="28"/>
  <c r="J28" i="28"/>
  <c r="AB12" i="28"/>
  <c r="H5" i="28"/>
  <c r="M7" i="28"/>
  <c r="C12" i="28"/>
  <c r="V25" i="28"/>
  <c r="H11" i="28"/>
  <c r="L25" i="28"/>
  <c r="AK10" i="28"/>
  <c r="O5" i="28"/>
  <c r="AH21" i="28"/>
  <c r="V20" i="28"/>
  <c r="W24" i="28"/>
  <c r="F18" i="28"/>
  <c r="L26" i="28"/>
  <c r="AH7" i="28"/>
  <c r="Z12" i="28"/>
  <c r="Q27" i="28"/>
  <c r="E7" i="28"/>
  <c r="AI11" i="28"/>
  <c r="O16" i="28"/>
  <c r="AF22" i="28"/>
  <c r="AG5" i="28"/>
  <c r="AN10" i="28"/>
  <c r="AF13" i="28"/>
  <c r="K23" i="28"/>
  <c r="V10" i="28"/>
  <c r="AC19" i="28"/>
  <c r="AA21" i="28"/>
  <c r="O23" i="28"/>
  <c r="AO15" i="28"/>
  <c r="I8" i="28"/>
  <c r="AF25" i="28"/>
  <c r="L15" i="28"/>
  <c r="C24" i="28"/>
  <c r="S10" i="28"/>
  <c r="K8" i="28"/>
  <c r="C17" i="28"/>
  <c r="AL21" i="28"/>
  <c r="F24" i="28"/>
  <c r="W14" i="28"/>
  <c r="P24" i="28"/>
  <c r="G15" i="28"/>
  <c r="AN5" i="28"/>
  <c r="AJ23" i="28"/>
  <c r="R23" i="28"/>
  <c r="AM28" i="28"/>
  <c r="R10" i="28"/>
  <c r="AK16" i="28"/>
  <c r="T19" i="28"/>
  <c r="E22" i="28"/>
  <c r="J29" i="28"/>
  <c r="C13" i="28"/>
  <c r="D14" i="28"/>
  <c r="W7" i="28"/>
  <c r="AI5" i="28"/>
  <c r="Y25" i="28"/>
  <c r="AE15" i="28"/>
  <c r="R12" i="28"/>
  <c r="AJ21" i="28"/>
  <c r="J8" i="28"/>
  <c r="F8" i="28"/>
  <c r="C18" i="28"/>
  <c r="W20" i="28"/>
  <c r="B9" i="28"/>
  <c r="X14" i="28"/>
  <c r="AI28" i="28"/>
  <c r="Q9" i="28"/>
  <c r="F22" i="28"/>
  <c r="G19" i="28"/>
  <c r="AL7" i="28"/>
  <c r="I7" i="28"/>
  <c r="AB9" i="28"/>
  <c r="K13" i="28"/>
  <c r="AK8" i="28"/>
  <c r="Y12" i="28"/>
  <c r="V17" i="28"/>
  <c r="G28" i="28"/>
  <c r="I20" i="28"/>
  <c r="N16" i="28"/>
  <c r="N19" i="28"/>
  <c r="I21" i="28"/>
  <c r="AM18" i="28"/>
  <c r="P21" i="28"/>
  <c r="N28" i="28"/>
  <c r="AO13" i="28"/>
  <c r="Y5" i="28"/>
  <c r="F16" i="28"/>
  <c r="AH10" i="28"/>
  <c r="Z5" i="28"/>
  <c r="U15" i="28"/>
  <c r="AD22" i="28"/>
  <c r="AH28" i="28"/>
  <c r="AH20" i="28"/>
  <c r="I18" i="28"/>
  <c r="D18" i="28"/>
  <c r="P7" i="28"/>
  <c r="I22" i="28"/>
  <c r="V13" i="28"/>
  <c r="F11" i="28"/>
  <c r="F9" i="28"/>
  <c r="H7" i="28"/>
  <c r="L16" i="28"/>
  <c r="AA8" i="28"/>
  <c r="D23" i="28"/>
  <c r="W19" i="28"/>
  <c r="AO17" i="28"/>
  <c r="U24" i="28"/>
  <c r="AH17" i="28"/>
  <c r="AI14" i="28"/>
  <c r="O27" i="28"/>
  <c r="AL15" i="28"/>
  <c r="AA17" i="28"/>
  <c r="Q23" i="28"/>
  <c r="W22" i="28"/>
  <c r="F23" i="28"/>
  <c r="AI9" i="28"/>
  <c r="AN9" i="28"/>
  <c r="X19" i="28"/>
  <c r="Y15" i="28"/>
  <c r="Y17" i="28"/>
  <c r="U29" i="28"/>
  <c r="AK20" i="28"/>
  <c r="AJ16" i="28"/>
  <c r="AG27" i="28"/>
  <c r="AJ14" i="28"/>
  <c r="E9" i="28"/>
  <c r="AK28" i="28"/>
  <c r="X25" i="28"/>
  <c r="B18" i="28"/>
  <c r="V28" i="28"/>
  <c r="S22" i="28"/>
  <c r="H9" i="28"/>
  <c r="K22" i="28"/>
  <c r="Z21" i="28"/>
  <c r="N21" i="28"/>
  <c r="AH25" i="28"/>
  <c r="AL25" i="28"/>
  <c r="AB26" i="28"/>
  <c r="AD10" i="28"/>
  <c r="V16" i="28"/>
  <c r="AL14" i="28"/>
  <c r="AD28" i="28"/>
  <c r="AH16" i="28"/>
  <c r="Y11" i="28"/>
  <c r="AE28" i="28"/>
  <c r="AB28" i="28"/>
  <c r="L11" i="28"/>
  <c r="Q12" i="28"/>
  <c r="D7" i="28"/>
  <c r="AE19" i="28"/>
  <c r="M15" i="28"/>
  <c r="U13" i="28"/>
  <c r="AH14" i="28"/>
  <c r="AM17" i="28"/>
  <c r="M25" i="28"/>
  <c r="D5" i="28"/>
  <c r="V11" i="28"/>
  <c r="AG21" i="28"/>
  <c r="O24" i="28"/>
  <c r="AG10" i="28"/>
  <c r="K26" i="28"/>
  <c r="H24" i="28"/>
  <c r="AF10" i="28"/>
  <c r="P9" i="28"/>
  <c r="N17" i="28"/>
  <c r="AM9" i="28"/>
  <c r="M26" i="28"/>
  <c r="K11" i="28"/>
  <c r="M10" i="28"/>
  <c r="G9" i="28"/>
  <c r="C9" i="28"/>
  <c r="AE27" i="28"/>
  <c r="AB24" i="28"/>
  <c r="AD17" i="28"/>
  <c r="I27" i="28"/>
  <c r="S9" i="28"/>
  <c r="AM8" i="28"/>
  <c r="W8" i="28"/>
  <c r="D17" i="28"/>
  <c r="X24" i="28"/>
  <c r="AN8" i="28"/>
  <c r="J18" i="28"/>
  <c r="B27" i="28"/>
  <c r="P23" i="28"/>
  <c r="O12" i="28"/>
  <c r="R24" i="28"/>
  <c r="AB27" i="28"/>
  <c r="AE8" i="28"/>
  <c r="F17" i="28"/>
  <c r="N26" i="28"/>
  <c r="W9" i="28"/>
  <c r="AG8" i="28"/>
  <c r="O28" i="28"/>
  <c r="J22" i="28"/>
  <c r="AK18" i="28"/>
  <c r="AH19" i="28"/>
  <c r="AK9" i="28"/>
  <c r="E6" i="28"/>
  <c r="M9" i="28"/>
  <c r="Z25" i="28"/>
  <c r="AI21" i="28"/>
  <c r="F20" i="28"/>
  <c r="U9" i="28"/>
  <c r="AO24" i="28"/>
  <c r="C21" i="28"/>
  <c r="K14" i="28"/>
  <c r="S13" i="28"/>
  <c r="B22" i="28"/>
  <c r="T10" i="28"/>
  <c r="U10" i="28"/>
  <c r="AK19" i="28"/>
  <c r="AK6" i="28"/>
  <c r="B16" i="28"/>
  <c r="V21" i="28"/>
  <c r="AH9" i="28"/>
  <c r="Z8" i="28"/>
  <c r="AJ8" i="28"/>
  <c r="F26" i="28"/>
  <c r="P15" i="28"/>
  <c r="O8" i="28"/>
  <c r="AM22" i="28"/>
  <c r="J16" i="28"/>
  <c r="AN23" i="28"/>
  <c r="C27" i="28"/>
  <c r="AJ27" i="28"/>
  <c r="T20" i="28"/>
  <c r="AC18" i="28"/>
  <c r="AI12" i="28"/>
  <c r="AL16" i="28"/>
  <c r="AI17" i="28"/>
  <c r="AL8" i="28"/>
  <c r="O29" i="28"/>
  <c r="AF5" i="28"/>
  <c r="K5" i="28"/>
  <c r="AI22" i="28"/>
  <c r="AK13" i="28"/>
  <c r="AN27" i="28"/>
  <c r="M13" i="28"/>
  <c r="Q15" i="28"/>
  <c r="D10" i="28"/>
  <c r="G23" i="28"/>
  <c r="Y13" i="28"/>
  <c r="O18" i="28"/>
  <c r="AO25" i="28"/>
  <c r="V24" i="28"/>
  <c r="B7" i="28"/>
  <c r="AM14" i="28"/>
  <c r="R25" i="28"/>
  <c r="V15" i="28"/>
  <c r="Y10" i="28"/>
  <c r="C14" i="28"/>
  <c r="D12" i="28"/>
  <c r="AO16" i="28"/>
  <c r="F7" i="28"/>
  <c r="AE24" i="28"/>
  <c r="R28" i="28"/>
  <c r="Q20" i="28"/>
  <c r="Q22" i="28"/>
  <c r="H23" i="28"/>
  <c r="P6" i="28"/>
  <c r="AC16" i="28"/>
  <c r="D13" i="28"/>
  <c r="V19" i="28"/>
  <c r="AF8" i="28"/>
  <c r="AK15" i="28"/>
  <c r="E28" i="28"/>
  <c r="G17" i="28"/>
  <c r="C10" i="28"/>
  <c r="AE16" i="28"/>
  <c r="AF27" i="28"/>
  <c r="S5" i="28"/>
  <c r="AJ24" i="28"/>
  <c r="V5" i="28"/>
  <c r="AO23" i="28"/>
  <c r="AG20" i="28"/>
  <c r="H20" i="28"/>
  <c r="AI20" i="28"/>
  <c r="M5" i="28"/>
  <c r="AA25" i="28"/>
  <c r="AD9" i="28"/>
  <c r="E24" i="28"/>
  <c r="G29" i="28"/>
  <c r="T21" i="28"/>
  <c r="L5" i="28"/>
  <c r="H18" i="28"/>
  <c r="F12" i="28"/>
  <c r="X15" i="28"/>
  <c r="AH15" i="28"/>
  <c r="AB11" i="28"/>
  <c r="B13" i="28"/>
  <c r="K16" i="28"/>
  <c r="I25" i="28"/>
  <c r="Q5" i="28"/>
  <c r="AH5" i="28"/>
  <c r="N11" i="28"/>
  <c r="R27" i="28"/>
  <c r="AD5" i="28"/>
  <c r="AO22" i="28"/>
  <c r="AH6" i="28"/>
  <c r="AL10" i="28"/>
  <c r="AC10" i="28"/>
  <c r="AO18" i="28"/>
  <c r="AD8" i="28"/>
  <c r="H22" i="28"/>
  <c r="G18" i="28"/>
  <c r="P20" i="28"/>
  <c r="AL26" i="28"/>
  <c r="Z17" i="28"/>
  <c r="AG11" i="28"/>
  <c r="AG24" i="28"/>
  <c r="E11" i="28"/>
  <c r="W21" i="28"/>
  <c r="K18" i="28"/>
  <c r="AD29" i="28"/>
  <c r="B23" i="28"/>
  <c r="AK25" i="28"/>
  <c r="AN16" i="28"/>
  <c r="AE9" i="28"/>
  <c r="AJ25" i="28"/>
  <c r="M19" i="28"/>
  <c r="X20" i="28"/>
  <c r="AK21" i="28"/>
  <c r="D24" i="28"/>
  <c r="AM29" i="28"/>
  <c r="AK14" i="28"/>
  <c r="H26" i="28"/>
  <c r="AK26" i="28"/>
  <c r="I15" i="28"/>
  <c r="M11" i="28"/>
  <c r="O7" i="28"/>
  <c r="Z28" i="28"/>
  <c r="AB25" i="28"/>
  <c r="K25" i="28"/>
  <c r="AG16" i="28"/>
  <c r="T23" i="28"/>
  <c r="Z15" i="28"/>
  <c r="U7" i="28"/>
  <c r="Q7" i="28"/>
  <c r="O26" i="28"/>
  <c r="AO11" i="28"/>
  <c r="AL27" i="28"/>
  <c r="AO7" i="28"/>
  <c r="Q16" i="28"/>
  <c r="W16" i="28"/>
  <c r="G22" i="28"/>
  <c r="G7" i="28"/>
  <c r="AA26" i="28"/>
  <c r="H15" i="28"/>
  <c r="Z6" i="28"/>
  <c r="L27" i="28"/>
  <c r="AD27" i="28"/>
  <c r="R15" i="28"/>
  <c r="AN17" i="28"/>
  <c r="W5" i="28"/>
  <c r="D9" i="28"/>
  <c r="AE11" i="28"/>
  <c r="Z24" i="28"/>
  <c r="S27" i="28"/>
  <c r="I29" i="28"/>
  <c r="L13" i="28"/>
  <c r="AA14" i="28"/>
  <c r="D20" i="28"/>
  <c r="AC20" i="28"/>
  <c r="B28" i="28"/>
  <c r="J17" i="28"/>
  <c r="Q29" i="28"/>
  <c r="S24" i="28"/>
  <c r="AG19" i="28"/>
  <c r="K15" i="28"/>
  <c r="X10" i="28"/>
  <c r="Y28" i="28"/>
  <c r="F19" i="28"/>
  <c r="I16" i="28"/>
  <c r="Y29" i="28"/>
  <c r="N18" i="28"/>
  <c r="R13" i="28"/>
  <c r="K24" i="28"/>
  <c r="AN21" i="28"/>
  <c r="E17" i="28"/>
  <c r="AG12" i="28"/>
  <c r="E21" i="28"/>
  <c r="X7" i="28"/>
  <c r="E8" i="28"/>
  <c r="AE20" i="28"/>
  <c r="D25" i="28"/>
  <c r="Z10" i="28"/>
  <c r="X9" i="28"/>
  <c r="Y26" i="28"/>
  <c r="E23" i="28"/>
  <c r="AC23" i="28"/>
  <c r="AB17" i="28"/>
  <c r="E18" i="28"/>
  <c r="X12" i="28"/>
  <c r="R17" i="28"/>
  <c r="K7" i="28"/>
  <c r="W12" i="28"/>
  <c r="J27" i="28"/>
  <c r="AJ28" i="28"/>
  <c r="V23" i="28"/>
  <c r="Z26" i="28"/>
  <c r="AI15" i="28"/>
  <c r="AJ5" i="28"/>
  <c r="V18" i="28"/>
  <c r="AN13" i="28"/>
  <c r="AO19" i="28"/>
  <c r="AK12" i="28"/>
  <c r="R26" i="28"/>
  <c r="B20" i="28"/>
  <c r="T27" i="28"/>
  <c r="AB21" i="28"/>
  <c r="AH24" i="28"/>
  <c r="AE25" i="28"/>
  <c r="H25" i="28"/>
  <c r="W29" i="28"/>
  <c r="V29" i="28"/>
  <c r="H21" i="28"/>
  <c r="AN6" i="28"/>
  <c r="M18" i="28"/>
  <c r="AM11" i="28"/>
  <c r="AB14" i="28"/>
  <c r="N29" i="28"/>
  <c r="N9" i="28"/>
  <c r="Q8" i="28"/>
  <c r="P16" i="28"/>
  <c r="X13" i="28"/>
  <c r="AC9" i="28"/>
  <c r="AL29" i="28"/>
  <c r="U11" i="28"/>
  <c r="AO21" i="28"/>
  <c r="AI18" i="28"/>
  <c r="AB29" i="28"/>
  <c r="AL20" i="28"/>
  <c r="N5" i="28"/>
  <c r="AE18" i="28"/>
  <c r="W11" i="28"/>
  <c r="O10" i="28"/>
  <c r="H12" i="28"/>
  <c r="T22" i="28"/>
  <c r="X16" i="28"/>
  <c r="AI10" i="28"/>
  <c r="T8" i="28"/>
  <c r="AF17" i="28"/>
  <c r="P19" i="28"/>
  <c r="AA9" i="28"/>
  <c r="V7" i="28"/>
  <c r="AO6" i="28"/>
  <c r="R21" i="28"/>
  <c r="AM20" i="28"/>
  <c r="AC17" i="28"/>
  <c r="L24" i="28"/>
  <c r="AD13" i="28"/>
  <c r="U14" i="28"/>
  <c r="D21" i="28"/>
  <c r="AF15" i="28"/>
  <c r="AE17" i="28"/>
  <c r="L17" i="28"/>
  <c r="R19" i="28"/>
  <c r="J10" i="28"/>
  <c r="B24" i="28"/>
  <c r="T13" i="28"/>
  <c r="J24" i="28"/>
  <c r="AM10" i="28"/>
  <c r="F25" i="28"/>
  <c r="AG6" i="28"/>
  <c r="U18" i="28"/>
  <c r="V14" i="28"/>
  <c r="Z11" i="28"/>
  <c r="J5" i="28"/>
  <c r="AH13" i="28"/>
  <c r="AO27" i="28"/>
  <c r="AO20" i="28"/>
  <c r="U28" i="28"/>
  <c r="F14" i="28"/>
  <c r="H13" i="28"/>
  <c r="Q19" i="28"/>
  <c r="L19" i="28"/>
  <c r="U23" i="28"/>
  <c r="I12" i="28"/>
  <c r="AG28" i="28"/>
  <c r="B21" i="28"/>
  <c r="Y24" i="28"/>
  <c r="K17" i="28"/>
  <c r="F13" i="28"/>
  <c r="B29" i="28"/>
  <c r="Y27" i="28"/>
  <c r="AG23" i="28"/>
  <c r="AG13" i="28"/>
  <c r="C19" i="28"/>
  <c r="AF9" i="28"/>
  <c r="S18" i="28"/>
  <c r="AH12" i="28"/>
  <c r="AM7" i="28"/>
  <c r="I24" i="28"/>
  <c r="AC13" i="28"/>
  <c r="S14" i="28"/>
  <c r="N7" i="28"/>
  <c r="F29" i="28"/>
  <c r="AA29" i="28"/>
  <c r="M16" i="28"/>
  <c r="N12" i="28"/>
  <c r="K29" i="28"/>
  <c r="AI23" i="28"/>
  <c r="C7" i="28"/>
  <c r="G11" i="28"/>
  <c r="AC27" i="28"/>
  <c r="Y21" i="28"/>
  <c r="AE10" i="28"/>
  <c r="L29" i="28"/>
  <c r="AF7" i="28"/>
  <c r="AI29" i="28"/>
  <c r="AI25" i="28"/>
  <c r="Q18" i="28"/>
  <c r="C28" i="28"/>
  <c r="J25" i="28"/>
  <c r="M24" i="28"/>
  <c r="X26" i="28"/>
  <c r="AM19" i="28"/>
  <c r="H8" i="28"/>
  <c r="S17" i="28"/>
  <c r="O11" i="28"/>
  <c r="AC24" i="28"/>
  <c r="AN19" i="28"/>
  <c r="L7" i="28"/>
  <c r="Z19" i="28"/>
  <c r="H6" i="28"/>
  <c r="P27" i="28"/>
  <c r="U12" i="28"/>
  <c r="P10" i="28"/>
  <c r="AC14" i="28"/>
  <c r="AA16" i="28"/>
  <c r="AG18" i="28"/>
  <c r="D6" i="28"/>
  <c r="H16" i="28"/>
  <c r="AD21" i="28"/>
  <c r="T18" i="28"/>
  <c r="Q17" i="28"/>
  <c r="AB10" i="28"/>
  <c r="AJ13" i="28"/>
  <c r="AJ18" i="28"/>
  <c r="R9" i="28"/>
  <c r="AM15" i="28"/>
  <c r="AO8" i="28"/>
  <c r="AL18" i="28"/>
  <c r="AA27" i="28"/>
  <c r="AI26" i="28"/>
  <c r="AL6" i="28"/>
  <c r="Z22" i="28"/>
  <c r="AM25" i="28"/>
  <c r="R11" i="28"/>
  <c r="M29" i="28"/>
  <c r="AM5" i="28"/>
  <c r="K6" i="28"/>
  <c r="AG29" i="28"/>
  <c r="AF29" i="28"/>
  <c r="M8" i="28"/>
  <c r="M17" i="28"/>
  <c r="N15" i="28"/>
  <c r="AC15" i="28"/>
  <c r="C23" i="28"/>
  <c r="T5" i="28"/>
  <c r="Y9" i="28"/>
  <c r="AN25" i="28"/>
  <c r="AO26" i="28"/>
  <c r="F15" i="28"/>
  <c r="B25" i="28"/>
  <c r="D27" i="28"/>
  <c r="N10" i="28"/>
  <c r="U8" i="28"/>
  <c r="K10" i="28"/>
  <c r="S28" i="28"/>
  <c r="T28" i="28"/>
  <c r="C29" i="28"/>
  <c r="B26" i="28"/>
  <c r="X6" i="28"/>
  <c r="Y7" i="28"/>
  <c r="R5" i="28"/>
  <c r="Q24" i="28"/>
  <c r="Q11" i="28"/>
  <c r="AF20" i="28"/>
  <c r="M22" i="28"/>
  <c r="AB22" i="28"/>
  <c r="Y6" i="28"/>
  <c r="O13" i="28"/>
  <c r="D28" i="28"/>
  <c r="N8" i="28"/>
  <c r="N6" i="28"/>
  <c r="I13" i="28"/>
  <c r="AD12" i="28"/>
  <c r="B10" i="28"/>
  <c r="P12" i="28"/>
  <c r="M12" i="28"/>
  <c r="AF14" i="28"/>
  <c r="AC29" i="28"/>
  <c r="K28" i="28"/>
  <c r="Z14" i="28"/>
  <c r="AN28" i="28"/>
  <c r="AL5" i="28"/>
  <c r="E16" i="28"/>
  <c r="R7" i="28"/>
  <c r="H29" i="28"/>
  <c r="T6" i="28"/>
  <c r="R29" i="28"/>
  <c r="B19" i="28"/>
  <c r="AG9" i="28"/>
  <c r="AJ9" i="28"/>
  <c r="J9" i="28"/>
  <c r="AA22" i="28"/>
  <c r="AJ6" i="28"/>
  <c r="K12" i="28"/>
  <c r="O25" i="28"/>
  <c r="S26" i="28"/>
  <c r="N23" i="28"/>
  <c r="AL17" i="28"/>
  <c r="F28" i="28"/>
  <c r="K21" i="28"/>
  <c r="AM26" i="28"/>
  <c r="AL9" i="28"/>
  <c r="O15" i="28"/>
  <c r="N20" i="28"/>
  <c r="W23" i="28"/>
  <c r="AH23" i="28"/>
  <c r="AJ11" i="28"/>
  <c r="W10" i="28"/>
  <c r="O19" i="28"/>
  <c r="AA24" i="28"/>
  <c r="T7" i="28"/>
  <c r="W27" i="28"/>
  <c r="AM23" i="28"/>
  <c r="T26" i="28"/>
  <c r="G26" i="28"/>
  <c r="AB16" i="28"/>
  <c r="AC5" i="28"/>
  <c r="AF6" i="28"/>
  <c r="S6" i="28"/>
  <c r="W13" i="28"/>
  <c r="L12" i="28"/>
  <c r="O6" i="28"/>
  <c r="E26" i="28"/>
  <c r="P14" i="28"/>
  <c r="U19" i="28"/>
  <c r="D15" i="28"/>
  <c r="AN18" i="28"/>
  <c r="AC22" i="28"/>
  <c r="AA11" i="28"/>
  <c r="X11" i="28"/>
  <c r="G27" i="28"/>
  <c r="P25" i="28"/>
  <c r="J14" i="28"/>
  <c r="M6" i="28"/>
  <c r="AH18" i="28"/>
  <c r="C25" i="28"/>
  <c r="AF19" i="28"/>
  <c r="T16" i="28"/>
  <c r="AJ7" i="28"/>
  <c r="M28" i="28"/>
  <c r="J13" i="28"/>
  <c r="AG15" i="28"/>
  <c r="L22" i="28"/>
  <c r="T29" i="28"/>
  <c r="D26" i="28"/>
  <c r="Z16" i="28"/>
  <c r="J12" i="28"/>
  <c r="M21" i="28"/>
  <c r="H14" i="28"/>
  <c r="AA6" i="28"/>
  <c r="G6" i="28"/>
  <c r="AF24" i="28"/>
  <c r="AM16" i="28"/>
  <c r="D11" i="28"/>
  <c r="V8" i="28"/>
  <c r="B17" i="28"/>
  <c r="F27" i="28"/>
  <c r="AO5" i="28"/>
  <c r="S20" i="28"/>
  <c r="I5" i="28"/>
  <c r="AE22" i="28"/>
  <c r="B8" i="28"/>
  <c r="AG22" i="28"/>
  <c r="S23" i="28"/>
  <c r="AA23" i="28"/>
  <c r="AD14" i="28"/>
  <c r="D29" i="28"/>
  <c r="N25" i="28"/>
  <c r="F5" i="28"/>
  <c r="O9" i="28"/>
  <c r="L14" i="28"/>
  <c r="AK29" i="28"/>
  <c r="AI6" i="28"/>
  <c r="AE13" i="28"/>
  <c r="AG7" i="28"/>
  <c r="J21" i="28"/>
  <c r="I26" i="28"/>
  <c r="H17" i="28"/>
  <c r="AA15" i="28"/>
  <c r="K27" i="28"/>
  <c r="AK7" i="28"/>
  <c r="E20" i="28"/>
  <c r="I28" i="28"/>
  <c r="R16" i="28"/>
  <c r="Y20" i="28"/>
  <c r="K9" i="28"/>
  <c r="B11" i="28"/>
  <c r="X23" i="28"/>
  <c r="AI8" i="28"/>
  <c r="I23" i="28"/>
  <c r="O17" i="28"/>
  <c r="AK23" i="28"/>
  <c r="AM24" i="28"/>
  <c r="AE14" i="28"/>
  <c r="Q13" i="28"/>
  <c r="AL22" i="28"/>
  <c r="Y22" i="28"/>
  <c r="AK24" i="28"/>
  <c r="P8" i="28"/>
  <c r="S16" i="28"/>
  <c r="AA7" i="28"/>
  <c r="H10" i="28"/>
  <c r="Z23" i="28"/>
  <c r="AJ26" i="28"/>
  <c r="AN22" i="28"/>
  <c r="V22" i="28"/>
  <c r="X17" i="28"/>
  <c r="AB6" i="28"/>
  <c r="AC28" i="28"/>
  <c r="AB23" i="28"/>
  <c r="Z29" i="28"/>
  <c r="AH26" i="28"/>
  <c r="U25" i="28"/>
  <c r="AG26" i="28"/>
  <c r="E19" i="28"/>
  <c r="O21" i="28"/>
  <c r="D8" i="28"/>
  <c r="AK17" i="28"/>
  <c r="C5" i="28"/>
  <c r="X28" i="28"/>
  <c r="J20" i="28"/>
  <c r="Z20" i="28"/>
  <c r="AD6" i="28"/>
  <c r="AM27" i="28"/>
  <c r="C22" i="28"/>
  <c r="O14" i="28"/>
  <c r="AF11" i="28"/>
  <c r="AH22" i="28"/>
  <c r="AJ29" i="28"/>
  <c r="P22" i="28"/>
  <c r="G10" i="28"/>
  <c r="N27" i="28"/>
  <c r="L6" i="28"/>
  <c r="AF26" i="28"/>
  <c r="AG17" i="28"/>
  <c r="AI24" i="28"/>
  <c r="J11" i="28"/>
  <c r="Y14" i="28"/>
  <c r="B5" i="28"/>
  <c r="X21" i="28"/>
  <c r="AE7" i="28"/>
  <c r="AL12" i="28"/>
  <c r="L23" i="28"/>
  <c r="AA28" i="28"/>
  <c r="AE6" i="28"/>
  <c r="C16" i="28"/>
  <c r="Z27" i="28"/>
  <c r="Q21" i="28"/>
  <c r="AB15" i="28"/>
  <c r="AN15" i="28"/>
  <c r="M20" i="28"/>
  <c r="H27" i="28"/>
  <c r="I10" i="28"/>
  <c r="V6" i="28"/>
  <c r="M27" i="28"/>
  <c r="AB18" i="28"/>
  <c r="AJ15" i="28"/>
  <c r="U26" i="28"/>
  <c r="AD25" i="28"/>
  <c r="AI19" i="28"/>
  <c r="AL24" i="28"/>
  <c r="F10" i="28"/>
  <c r="AD7" i="28"/>
  <c r="AJ20" i="28"/>
  <c r="L10" i="28"/>
  <c r="T25" i="28"/>
  <c r="W6" i="28"/>
  <c r="C8" i="28"/>
  <c r="U20" i="28"/>
  <c r="B15" i="28"/>
  <c r="AA20" i="28"/>
  <c r="L9" i="28"/>
  <c r="U16" i="28"/>
  <c r="AL11" i="28"/>
  <c r="AN12" i="28"/>
  <c r="T11" i="28"/>
  <c r="B12" i="28"/>
  <c r="P26" i="28"/>
  <c r="AF28" i="28"/>
  <c r="AM21" i="28"/>
  <c r="R8" i="28"/>
  <c r="AH29" i="28"/>
  <c r="W15" i="28"/>
  <c r="R18" i="28"/>
  <c r="AK27" i="28"/>
  <c r="AN20" i="28"/>
  <c r="AF12" i="28"/>
  <c r="N13" i="28"/>
  <c r="AO10" i="28"/>
  <c r="AA5" i="28"/>
  <c r="AC8" i="28"/>
  <c r="X27" i="28"/>
  <c r="M14" i="28"/>
  <c r="N14" i="28"/>
  <c r="G21" i="28"/>
  <c r="E14" i="28"/>
  <c r="AD26" i="28"/>
  <c r="X22" i="28"/>
  <c r="AL19" i="28"/>
  <c r="S11" i="28"/>
  <c r="G5" i="28"/>
  <c r="G24" i="28"/>
  <c r="G14" i="28"/>
  <c r="C6" i="28"/>
  <c r="B14" i="28"/>
  <c r="AD20" i="28"/>
  <c r="E10" i="28"/>
  <c r="Y23" i="28"/>
  <c r="V9" i="28"/>
  <c r="V27" i="28"/>
  <c r="AA10" i="28"/>
  <c r="S12" i="28"/>
  <c r="AE12" i="28"/>
  <c r="J7" i="28"/>
  <c r="Y8" i="28"/>
  <c r="AE26" i="28"/>
  <c r="AN14" i="28"/>
  <c r="L20" i="28"/>
  <c r="E15" i="28"/>
  <c r="W25" i="28"/>
  <c r="Y19" i="28"/>
  <c r="AO14" i="28"/>
  <c r="W26" i="28"/>
  <c r="J23" i="28"/>
  <c r="AF16" i="28"/>
  <c r="AL13" i="28"/>
  <c r="E27" i="28"/>
  <c r="AD18" i="28"/>
  <c r="AH11" i="28"/>
  <c r="AG14" i="28"/>
  <c r="Y18" i="28"/>
  <c r="G20" i="28"/>
  <c r="I19" i="28"/>
  <c r="AB20" i="28"/>
  <c r="AJ17" i="28"/>
  <c r="D16" i="28"/>
  <c r="R22" i="28"/>
  <c r="E25" i="28"/>
  <c r="AD15" i="28"/>
  <c r="W28" i="28"/>
  <c r="U27" i="28"/>
  <c r="AK11" i="28"/>
  <c r="AN11" i="28"/>
  <c r="AJ12" i="28"/>
  <c r="Q25" i="28"/>
  <c r="E12" i="28"/>
  <c r="V26" i="28"/>
  <c r="AI13" i="28"/>
  <c r="AC11" i="28"/>
  <c r="C20" i="28"/>
  <c r="AB19" i="28"/>
  <c r="AF21" i="28"/>
  <c r="AC21" i="28"/>
  <c r="R14" i="28"/>
  <c r="E13" i="28"/>
  <c r="AC12" i="28"/>
  <c r="B6" i="28"/>
  <c r="U22" i="28"/>
  <c r="AH8" i="28"/>
  <c r="F6" i="28"/>
  <c r="W17" i="28"/>
  <c r="AM12" i="28"/>
  <c r="AF18" i="28"/>
  <c r="I14" i="28"/>
  <c r="AD24" i="28"/>
  <c r="G16" i="28"/>
  <c r="T9" i="28"/>
  <c r="Y16" i="28"/>
  <c r="X29" i="28"/>
  <c r="S21" i="28"/>
  <c r="AM13" i="28"/>
  <c r="L18" i="28"/>
  <c r="K19" i="28"/>
  <c r="S19" i="28"/>
  <c r="AD11" i="28"/>
  <c r="P5" i="28"/>
  <c r="T15" i="28"/>
  <c r="J26" i="28"/>
  <c r="Z13" i="28"/>
  <c r="Q28" i="28"/>
  <c r="Q6" i="28"/>
  <c r="S8" i="28"/>
  <c r="AI7" i="28"/>
  <c r="AI16" i="28"/>
  <c r="P13" i="28"/>
  <c r="E5" i="28"/>
  <c r="AJ10" i="28"/>
  <c r="S7" i="28"/>
  <c r="X18" i="28"/>
  <c r="S29" i="28"/>
  <c r="P18" i="28"/>
  <c r="C26" i="28"/>
  <c r="H28" i="28"/>
  <c r="AC7" i="28"/>
  <c r="P17" i="28"/>
  <c r="AL28" i="28"/>
  <c r="O22" i="28"/>
  <c r="AE29" i="28"/>
  <c r="AB8" i="28"/>
  <c r="T12" i="28"/>
  <c r="AM6" i="28"/>
  <c r="AI27" i="28"/>
  <c r="I9" i="28"/>
  <c r="AF23" i="28"/>
  <c r="AC26" i="28"/>
  <c r="AE21" i="28"/>
  <c r="G13" i="28"/>
  <c r="AE5" i="28"/>
  <c r="AG25" i="28"/>
  <c r="AK5" i="28"/>
  <c r="AB7" i="28"/>
  <c r="E29" i="28"/>
  <c r="T17" i="28"/>
  <c r="U21" i="28"/>
  <c r="AO9" i="28"/>
  <c r="S15" i="28"/>
  <c r="D22" i="28"/>
  <c r="AD23" i="28"/>
  <c r="P11" i="28"/>
  <c r="T14" i="28"/>
  <c r="Q10" i="28"/>
  <c r="H19" i="28"/>
  <c r="AA19" i="28"/>
  <c r="I6" i="28"/>
  <c r="Z7" i="28"/>
  <c r="AH27" i="28"/>
  <c r="R20" i="28"/>
  <c r="AO29" i="28"/>
  <c r="AA13" i="28"/>
  <c r="N24" i="28"/>
  <c r="O20" i="28"/>
  <c r="F21" i="28"/>
  <c r="AC6" i="28"/>
  <c r="V12" i="28"/>
  <c r="L28" i="28"/>
  <c r="C15" i="28"/>
  <c r="J19" i="28"/>
  <c r="S25" i="28"/>
  <c r="Z18" i="28"/>
  <c r="AJ22" i="28"/>
  <c r="AD16" i="28"/>
  <c r="AN24" i="28"/>
  <c r="AE23" i="28"/>
  <c r="W18" i="28"/>
  <c r="X8" i="28"/>
  <c r="X5" i="28"/>
  <c r="D307" i="28" l="1"/>
  <c r="D310" i="28"/>
  <c r="E295" i="28"/>
  <c r="E400" i="28"/>
  <c r="D526" i="28"/>
  <c r="D393" i="28"/>
  <c r="D474" i="28"/>
  <c r="D345" i="28"/>
  <c r="E252" i="28"/>
  <c r="D146" i="28"/>
  <c r="E42" i="28"/>
  <c r="D180" i="28"/>
  <c r="D289" i="28"/>
  <c r="E358" i="28"/>
  <c r="D98" i="28"/>
  <c r="E197" i="28"/>
  <c r="D201" i="28"/>
  <c r="E340" i="28"/>
  <c r="E531" i="28"/>
  <c r="D247" i="28"/>
  <c r="D454" i="28"/>
  <c r="D334" i="28"/>
  <c r="E108" i="28"/>
  <c r="E346" i="28"/>
  <c r="D121" i="28"/>
  <c r="E212" i="28"/>
  <c r="D266" i="28"/>
  <c r="D213" i="28"/>
  <c r="D400" i="28"/>
  <c r="D74" i="28"/>
  <c r="E242" i="28"/>
  <c r="E511" i="28"/>
  <c r="E273" i="28"/>
  <c r="D269" i="28"/>
  <c r="E81" i="28"/>
  <c r="D359" i="28"/>
  <c r="E457" i="28"/>
  <c r="E427" i="28"/>
  <c r="E382" i="28"/>
  <c r="E90" i="28"/>
  <c r="E398" i="28"/>
  <c r="E378" i="28"/>
  <c r="D425" i="28"/>
  <c r="E111" i="28"/>
  <c r="E454" i="28"/>
  <c r="E483" i="28"/>
  <c r="D264" i="28"/>
  <c r="D360" i="28"/>
  <c r="E406" i="28"/>
  <c r="E199" i="28"/>
  <c r="D505" i="28"/>
  <c r="D219" i="28"/>
  <c r="E359" i="28"/>
  <c r="D130" i="28"/>
  <c r="E53" i="28"/>
  <c r="D220" i="28"/>
  <c r="E256" i="28"/>
  <c r="D320" i="28"/>
  <c r="E234" i="28"/>
  <c r="D462" i="28"/>
  <c r="E57" i="28"/>
  <c r="D215" i="28"/>
  <c r="E443" i="28"/>
  <c r="E434" i="28"/>
  <c r="E235" i="28"/>
  <c r="E208" i="28"/>
  <c r="E230" i="28"/>
  <c r="D340" i="28"/>
  <c r="F340" i="28" s="1"/>
  <c r="D153" i="28"/>
  <c r="D267" i="28"/>
  <c r="D207" i="28"/>
  <c r="D388" i="28"/>
  <c r="E246" i="28"/>
  <c r="E146" i="28"/>
  <c r="D170" i="28"/>
  <c r="E490" i="28"/>
  <c r="E248" i="28"/>
  <c r="D331" i="28"/>
  <c r="E318" i="28"/>
  <c r="D261" i="28"/>
  <c r="E93" i="28"/>
  <c r="D401" i="28"/>
  <c r="E116" i="28"/>
  <c r="D420" i="28"/>
  <c r="E489" i="28"/>
  <c r="E294" i="28"/>
  <c r="D83" i="28"/>
  <c r="D435" i="28"/>
  <c r="E274" i="28"/>
  <c r="D33" i="28"/>
  <c r="E364" i="28"/>
  <c r="E65" i="28"/>
  <c r="D241" i="28"/>
  <c r="E373" i="28"/>
  <c r="D423" i="28"/>
  <c r="D371" i="28"/>
  <c r="E47" i="28"/>
  <c r="E363" i="28"/>
  <c r="E440" i="28"/>
  <c r="D303" i="28"/>
  <c r="E64" i="28"/>
  <c r="E227" i="28"/>
  <c r="D464" i="28"/>
  <c r="D513" i="28"/>
  <c r="E463" i="28"/>
  <c r="E279" i="28"/>
  <c r="E305" i="28"/>
  <c r="D392" i="28"/>
  <c r="E77" i="28"/>
  <c r="D249" i="28"/>
  <c r="D68" i="28"/>
  <c r="D469" i="28"/>
  <c r="D372" i="28"/>
  <c r="E121" i="28"/>
  <c r="E97" i="28"/>
  <c r="E320" i="28"/>
  <c r="E416" i="28"/>
  <c r="D438" i="28"/>
  <c r="D395" i="28"/>
  <c r="E79" i="28"/>
  <c r="D490" i="28"/>
  <c r="D418" i="28"/>
  <c r="D150" i="28"/>
  <c r="E303" i="28"/>
  <c r="E516" i="28"/>
  <c r="E321" i="28"/>
  <c r="E302" i="28"/>
  <c r="E67" i="28"/>
  <c r="D172" i="28"/>
  <c r="D516" i="28"/>
  <c r="E403" i="28"/>
  <c r="E310" i="28"/>
  <c r="D134" i="28"/>
  <c r="E389" i="28"/>
  <c r="E239" i="28"/>
  <c r="E337" i="28"/>
  <c r="D304" i="28"/>
  <c r="D286" i="28"/>
  <c r="E325" i="28"/>
  <c r="E62" i="28"/>
  <c r="D397" i="28"/>
  <c r="D41" i="28"/>
  <c r="E33" i="28"/>
  <c r="E91" i="28"/>
  <c r="E101" i="28"/>
  <c r="E82" i="28"/>
  <c r="E238" i="28"/>
  <c r="D496" i="28"/>
  <c r="D324" i="28"/>
  <c r="D403" i="28"/>
  <c r="E66" i="28"/>
  <c r="E98" i="28"/>
  <c r="D191" i="28"/>
  <c r="E166" i="28"/>
  <c r="D329" i="28"/>
  <c r="E360" i="28"/>
  <c r="E332" i="28"/>
  <c r="E512" i="28"/>
  <c r="D190" i="28"/>
  <c r="D414" i="28"/>
  <c r="D522" i="28"/>
  <c r="E479" i="28"/>
  <c r="D245" i="28"/>
  <c r="E292" i="28"/>
  <c r="D456" i="28"/>
  <c r="D235" i="28"/>
  <c r="F235" i="28" s="1"/>
  <c r="E498" i="28"/>
  <c r="D430" i="28"/>
  <c r="D228" i="28"/>
  <c r="D39" i="28"/>
  <c r="D263" i="28"/>
  <c r="D514" i="28"/>
  <c r="D488" i="28"/>
  <c r="E268" i="28"/>
  <c r="D161" i="28"/>
  <c r="E347" i="28"/>
  <c r="D42" i="28"/>
  <c r="E272" i="28"/>
  <c r="E35" i="28"/>
  <c r="E283" i="28"/>
  <c r="D277" i="28"/>
  <c r="D162" i="28"/>
  <c r="D472" i="28"/>
  <c r="D384" i="28"/>
  <c r="D87" i="28"/>
  <c r="D501" i="28"/>
  <c r="E446" i="28"/>
  <c r="D402" i="28"/>
  <c r="E278" i="28"/>
  <c r="D467" i="28"/>
  <c r="D370" i="28"/>
  <c r="E179" i="28"/>
  <c r="D283" i="28"/>
  <c r="E112" i="28"/>
  <c r="D129" i="28"/>
  <c r="E172" i="28"/>
  <c r="F172" i="28" s="1"/>
  <c r="D517" i="28"/>
  <c r="D367" i="28"/>
  <c r="E223" i="28"/>
  <c r="D354" i="28"/>
  <c r="E43" i="28"/>
  <c r="E383" i="28"/>
  <c r="E355" i="28"/>
  <c r="D175" i="28"/>
  <c r="D489" i="28"/>
  <c r="F489" i="28" s="1"/>
  <c r="E384" i="28"/>
  <c r="D323" i="28"/>
  <c r="D32" i="28"/>
  <c r="E316" i="28"/>
  <c r="D138" i="28"/>
  <c r="E451" i="28"/>
  <c r="E419" i="28"/>
  <c r="D428" i="28"/>
  <c r="D158" i="28"/>
  <c r="D204" i="28"/>
  <c r="E87" i="28"/>
  <c r="D224" i="28"/>
  <c r="D481" i="28"/>
  <c r="D449" i="28"/>
  <c r="D413" i="28"/>
  <c r="E191" i="28"/>
  <c r="E49" i="28"/>
  <c r="E504" i="28"/>
  <c r="D383" i="28"/>
  <c r="F383" i="28" s="1"/>
  <c r="D347" i="28"/>
  <c r="D147" i="28"/>
  <c r="D330" i="28"/>
  <c r="E32" i="28"/>
  <c r="E469" i="28"/>
  <c r="D60" i="28"/>
  <c r="E198" i="28"/>
  <c r="E71" i="28"/>
  <c r="E428" i="28"/>
  <c r="E277" i="28"/>
  <c r="D453" i="28"/>
  <c r="D356" i="28"/>
  <c r="D375" i="28"/>
  <c r="E380" i="28"/>
  <c r="D358" i="28"/>
  <c r="F358" i="28" s="1"/>
  <c r="D319" i="28"/>
  <c r="D299" i="28"/>
  <c r="D524" i="28"/>
  <c r="D478" i="28"/>
  <c r="D350" i="28"/>
  <c r="D112" i="28"/>
  <c r="E334" i="28"/>
  <c r="E243" i="28"/>
  <c r="D210" i="28"/>
  <c r="E476" i="28"/>
  <c r="E324" i="28"/>
  <c r="D499" i="28"/>
  <c r="E215" i="28"/>
  <c r="E391" i="28"/>
  <c r="E501" i="28"/>
  <c r="E475" i="28"/>
  <c r="E194" i="28"/>
  <c r="E125" i="28"/>
  <c r="E435" i="28"/>
  <c r="D325" i="28"/>
  <c r="F325" i="28" s="1"/>
  <c r="D38" i="28"/>
  <c r="E136" i="28"/>
  <c r="E322" i="28"/>
  <c r="D243" i="28"/>
  <c r="F243" i="28" s="1"/>
  <c r="E130" i="28"/>
  <c r="E72" i="28"/>
  <c r="E459" i="28"/>
  <c r="E154" i="28"/>
  <c r="E342" i="28"/>
  <c r="D119" i="28"/>
  <c r="E128" i="28"/>
  <c r="D148" i="28"/>
  <c r="E409" i="28"/>
  <c r="E390" i="28"/>
  <c r="E433" i="28"/>
  <c r="E481" i="28"/>
  <c r="D166" i="28"/>
  <c r="F166" i="28" s="1"/>
  <c r="E186" i="28"/>
  <c r="D82" i="28"/>
  <c r="F82" i="28" s="1"/>
  <c r="D202" i="28"/>
  <c r="D81" i="28"/>
  <c r="F81" i="28" s="1"/>
  <c r="D391" i="28"/>
  <c r="F391" i="28" s="1"/>
  <c r="E350" i="28"/>
  <c r="E250" i="28"/>
  <c r="E424" i="28"/>
  <c r="D35" i="28"/>
  <c r="E399" i="28"/>
  <c r="E107" i="28"/>
  <c r="E247" i="28"/>
  <c r="E507" i="28"/>
  <c r="D104" i="28"/>
  <c r="D44" i="28"/>
  <c r="D285" i="28"/>
  <c r="D63" i="28"/>
  <c r="E493" i="28"/>
  <c r="D426" i="28"/>
  <c r="E83" i="28"/>
  <c r="E333" i="28"/>
  <c r="D116" i="28"/>
  <c r="E173" i="28"/>
  <c r="D139" i="28"/>
  <c r="D343" i="28"/>
  <c r="D78" i="28"/>
  <c r="D281" i="28"/>
  <c r="D174" i="28"/>
  <c r="E417" i="28"/>
  <c r="D140" i="28"/>
  <c r="E180" i="28"/>
  <c r="D459" i="28"/>
  <c r="F459" i="28" s="1"/>
  <c r="D268" i="28"/>
  <c r="D421" i="28"/>
  <c r="E52" i="28"/>
  <c r="D445" i="28"/>
  <c r="E158" i="28"/>
  <c r="D141" i="28"/>
  <c r="D227" i="28"/>
  <c r="F227" i="28" s="1"/>
  <c r="E104" i="28"/>
  <c r="F104" i="28" s="1"/>
  <c r="D313" i="28"/>
  <c r="E338" i="28"/>
  <c r="E374" i="28"/>
  <c r="D520" i="28"/>
  <c r="D67" i="28"/>
  <c r="E271" i="28"/>
  <c r="D216" i="28"/>
  <c r="E78" i="28"/>
  <c r="F78" i="28" s="1"/>
  <c r="E183" i="28"/>
  <c r="D164" i="28"/>
  <c r="E290" i="28"/>
  <c r="E233" i="28"/>
  <c r="D408" i="28"/>
  <c r="E357" i="28"/>
  <c r="D368" i="28"/>
  <c r="E103" i="28"/>
  <c r="D278" i="28"/>
  <c r="E500" i="28"/>
  <c r="E304" i="28"/>
  <c r="D259" i="28"/>
  <c r="E351" i="28"/>
  <c r="E196" i="28"/>
  <c r="E287" i="28"/>
  <c r="D463" i="28"/>
  <c r="F463" i="28" s="1"/>
  <c r="D450" i="28"/>
  <c r="E300" i="28"/>
  <c r="D197" i="28"/>
  <c r="E192" i="28"/>
  <c r="D486" i="28"/>
  <c r="E503" i="28"/>
  <c r="E148" i="28"/>
  <c r="D105" i="28"/>
  <c r="D494" i="28"/>
  <c r="D200" i="28"/>
  <c r="E253" i="28"/>
  <c r="E202" i="28"/>
  <c r="F202" i="28" s="1"/>
  <c r="E139" i="28"/>
  <c r="D458" i="28"/>
  <c r="E349" i="28"/>
  <c r="D136" i="28"/>
  <c r="F136" i="28" s="1"/>
  <c r="D461" i="28"/>
  <c r="E411" i="28"/>
  <c r="D46" i="28"/>
  <c r="D256" i="28"/>
  <c r="F256" i="28" s="1"/>
  <c r="D258" i="28"/>
  <c r="D131" i="28"/>
  <c r="D234" i="28"/>
  <c r="F234" i="28" s="1"/>
  <c r="E68" i="28"/>
  <c r="F68" i="28" s="1"/>
  <c r="D482" i="28"/>
  <c r="D530" i="28"/>
  <c r="D341" i="28"/>
  <c r="E155" i="28"/>
  <c r="E381" i="28"/>
  <c r="D416" i="28"/>
  <c r="F416" i="28" s="1"/>
  <c r="E164" i="28"/>
  <c r="D214" i="28"/>
  <c r="D37" i="28"/>
  <c r="D389" i="28"/>
  <c r="F389" i="28" s="1"/>
  <c r="E115" i="28"/>
  <c r="D183" i="28"/>
  <c r="F183" i="28" s="1"/>
  <c r="D185" i="28"/>
  <c r="D80" i="28"/>
  <c r="E190" i="28"/>
  <c r="E308" i="28"/>
  <c r="D374" i="28"/>
  <c r="E174" i="28"/>
  <c r="D422" i="28"/>
  <c r="E213" i="28"/>
  <c r="E226" i="28"/>
  <c r="D232" i="28"/>
  <c r="E309" i="28"/>
  <c r="D308" i="28"/>
  <c r="F308" i="28" s="1"/>
  <c r="D53" i="28"/>
  <c r="E56" i="28"/>
  <c r="D280" i="28"/>
  <c r="E255" i="28"/>
  <c r="E137" i="28"/>
  <c r="E260" i="28"/>
  <c r="D187" i="28"/>
  <c r="D79" i="28"/>
  <c r="F79" i="28" s="1"/>
  <c r="D52" i="28"/>
  <c r="D92" i="28"/>
  <c r="E528" i="28"/>
  <c r="D527" i="28"/>
  <c r="E311" i="28"/>
  <c r="D257" i="28"/>
  <c r="E50" i="28"/>
  <c r="E367" i="28"/>
  <c r="F367" i="28" s="1"/>
  <c r="D192" i="28"/>
  <c r="E169" i="28"/>
  <c r="E160" i="28"/>
  <c r="D431" i="28"/>
  <c r="E431" i="28"/>
  <c r="E133" i="28"/>
  <c r="E482" i="28"/>
  <c r="E181" i="28"/>
  <c r="D238" i="28"/>
  <c r="E502" i="28"/>
  <c r="D349" i="28"/>
  <c r="F349" i="28" s="1"/>
  <c r="D483" i="28"/>
  <c r="F483" i="28" s="1"/>
  <c r="E453" i="28"/>
  <c r="E354" i="28"/>
  <c r="D495" i="28"/>
  <c r="E510" i="28"/>
  <c r="E492" i="28"/>
  <c r="D236" i="28"/>
  <c r="D470" i="28"/>
  <c r="D465" i="28"/>
  <c r="D362" i="28"/>
  <c r="E219" i="28"/>
  <c r="D270" i="28"/>
  <c r="D398" i="28"/>
  <c r="F398" i="28" s="1"/>
  <c r="D118" i="28"/>
  <c r="D58" i="28"/>
  <c r="E420" i="28"/>
  <c r="E343" i="28"/>
  <c r="F343" i="28" s="1"/>
  <c r="E366" i="28"/>
  <c r="D212" i="28"/>
  <c r="F212" i="28" s="1"/>
  <c r="E264" i="28"/>
  <c r="D229" i="28"/>
  <c r="D108" i="28"/>
  <c r="D346" i="28"/>
  <c r="D159" i="28"/>
  <c r="D521" i="28"/>
  <c r="E376" i="28"/>
  <c r="E188" i="28"/>
  <c r="E244" i="28"/>
  <c r="D110" i="28"/>
  <c r="E496" i="28"/>
  <c r="D328" i="28"/>
  <c r="E176" i="28"/>
  <c r="D152" i="28"/>
  <c r="E55" i="28"/>
  <c r="E220" i="28"/>
  <c r="E452" i="28"/>
  <c r="E456" i="28"/>
  <c r="F456" i="28" s="1"/>
  <c r="D409" i="28"/>
  <c r="D181" i="28"/>
  <c r="E387" i="28"/>
  <c r="E323" i="28"/>
  <c r="E379" i="28"/>
  <c r="E88" i="28"/>
  <c r="E34" i="28"/>
  <c r="E450" i="28"/>
  <c r="E156" i="28"/>
  <c r="D189" i="28"/>
  <c r="E168" i="28"/>
  <c r="E356" i="28"/>
  <c r="D106" i="28"/>
  <c r="D184" i="28"/>
  <c r="E241" i="28"/>
  <c r="E365" i="28"/>
  <c r="E126" i="28"/>
  <c r="E484" i="28"/>
  <c r="D439" i="28"/>
  <c r="E245" i="28"/>
  <c r="D411" i="28"/>
  <c r="F411" i="28" s="1"/>
  <c r="E46" i="28"/>
  <c r="E415" i="28"/>
  <c r="E425" i="28"/>
  <c r="F425" i="28" s="1"/>
  <c r="E329" i="28"/>
  <c r="D56" i="28"/>
  <c r="F56" i="28" s="1"/>
  <c r="D90" i="28"/>
  <c r="E144" i="28"/>
  <c r="E326" i="28"/>
  <c r="D48" i="28"/>
  <c r="E430" i="28"/>
  <c r="E114" i="28"/>
  <c r="E275" i="28"/>
  <c r="D171" i="28"/>
  <c r="E221" i="28"/>
  <c r="D115" i="28"/>
  <c r="F115" i="28" s="1"/>
  <c r="D91" i="28"/>
  <c r="E280" i="28"/>
  <c r="E522" i="28"/>
  <c r="F522" i="28" s="1"/>
  <c r="E529" i="28"/>
  <c r="D440" i="28"/>
  <c r="D132" i="28"/>
  <c r="D338" i="28"/>
  <c r="F338" i="28" s="1"/>
  <c r="D291" i="28"/>
  <c r="E270" i="28"/>
  <c r="E408" i="28"/>
  <c r="F408" i="28" s="1"/>
  <c r="D102" i="28"/>
  <c r="E487" i="28"/>
  <c r="D151" i="28"/>
  <c r="D265" i="28"/>
  <c r="D51" i="28"/>
  <c r="D137" i="28"/>
  <c r="F137" i="28" s="1"/>
  <c r="D246" i="28"/>
  <c r="F246" i="28" s="1"/>
  <c r="D169" i="28"/>
  <c r="F169" i="28" s="1"/>
  <c r="E394" i="28"/>
  <c r="D417" i="28"/>
  <c r="F417" i="28" s="1"/>
  <c r="D73" i="28"/>
  <c r="E266" i="28"/>
  <c r="D390" i="28"/>
  <c r="F390" i="28" s="1"/>
  <c r="D176" i="28"/>
  <c r="F176" i="28" s="1"/>
  <c r="E369" i="28"/>
  <c r="E497" i="28"/>
  <c r="D248" i="28"/>
  <c r="F248" i="28" s="1"/>
  <c r="E508" i="28"/>
  <c r="D284" i="28"/>
  <c r="E336" i="28"/>
  <c r="D221" i="28"/>
  <c r="F221" i="28" s="1"/>
  <c r="D419" i="28"/>
  <c r="F419" i="28" s="1"/>
  <c r="D260" i="28"/>
  <c r="F260" i="28" s="1"/>
  <c r="E437" i="28"/>
  <c r="D318" i="28"/>
  <c r="F318" i="28" s="1"/>
  <c r="D274" i="28"/>
  <c r="F274" i="28" s="1"/>
  <c r="D114" i="28"/>
  <c r="E187" i="28"/>
  <c r="E288" i="28"/>
  <c r="E395" i="28"/>
  <c r="D182" i="28"/>
  <c r="D497" i="28"/>
  <c r="F497" i="28" s="1"/>
  <c r="D381" i="28"/>
  <c r="F381" i="28" s="1"/>
  <c r="E445" i="28"/>
  <c r="E523" i="28"/>
  <c r="E263" i="28"/>
  <c r="D506" i="28"/>
  <c r="E361" i="28"/>
  <c r="D315" i="28"/>
  <c r="D218" i="28"/>
  <c r="E210" i="28"/>
  <c r="D186" i="28"/>
  <c r="F186" i="28" s="1"/>
  <c r="D206" i="28"/>
  <c r="D366" i="28"/>
  <c r="F366" i="28" s="1"/>
  <c r="E488" i="28"/>
  <c r="F488" i="28" s="1"/>
  <c r="E170" i="28"/>
  <c r="D508" i="28"/>
  <c r="D123" i="28"/>
  <c r="D306" i="28"/>
  <c r="E306" i="28"/>
  <c r="D127" i="28"/>
  <c r="E402" i="28"/>
  <c r="D451" i="28"/>
  <c r="F451" i="28" s="1"/>
  <c r="D373" i="28"/>
  <c r="F373" i="28" s="1"/>
  <c r="D279" i="28"/>
  <c r="F279" i="28" s="1"/>
  <c r="D47" i="28"/>
  <c r="F47" i="28" s="1"/>
  <c r="D253" i="28"/>
  <c r="F253" i="28" s="1"/>
  <c r="E464" i="28"/>
  <c r="E521" i="28"/>
  <c r="D515" i="28"/>
  <c r="D295" i="28"/>
  <c r="F295" i="28" s="1"/>
  <c r="D457" i="28"/>
  <c r="F457" i="28" s="1"/>
  <c r="E442" i="28"/>
  <c r="D353" i="28"/>
  <c r="D300" i="28"/>
  <c r="D480" i="28"/>
  <c r="D154" i="28"/>
  <c r="E289" i="28"/>
  <c r="E134" i="28"/>
  <c r="F134" i="28" s="1"/>
  <c r="D244" i="28"/>
  <c r="F244" i="28" s="1"/>
  <c r="D314" i="28"/>
  <c r="E70" i="28"/>
  <c r="D369" i="28"/>
  <c r="F369" i="28" s="1"/>
  <c r="E375" i="28"/>
  <c r="F375" i="28" s="1"/>
  <c r="E75" i="28"/>
  <c r="E328" i="28"/>
  <c r="F328" i="28" s="1"/>
  <c r="D311" i="28"/>
  <c r="F311" i="28" s="1"/>
  <c r="D337" i="28"/>
  <c r="F337" i="28" s="1"/>
  <c r="D77" i="28"/>
  <c r="F77" i="28" s="1"/>
  <c r="E397" i="28"/>
  <c r="E60" i="28"/>
  <c r="D309" i="28"/>
  <c r="F309" i="28" s="1"/>
  <c r="E73" i="28"/>
  <c r="E414" i="28"/>
  <c r="E69" i="28"/>
  <c r="D523" i="28"/>
  <c r="F523" i="28" s="1"/>
  <c r="E151" i="28"/>
  <c r="D240" i="28"/>
  <c r="D195" i="28"/>
  <c r="E331" i="28"/>
  <c r="F331" i="28" s="1"/>
  <c r="E118" i="28"/>
  <c r="D96" i="28"/>
  <c r="E330" i="28"/>
  <c r="D312" i="28"/>
  <c r="E142" i="28"/>
  <c r="E421" i="28"/>
  <c r="E251" i="28"/>
  <c r="E231" i="28"/>
  <c r="D144" i="28"/>
  <c r="D55" i="28"/>
  <c r="F55" i="28" s="1"/>
  <c r="E372" i="28"/>
  <c r="D72" i="28"/>
  <c r="F72" i="28" s="1"/>
  <c r="E341" i="28"/>
  <c r="D165" i="28"/>
  <c r="E131" i="28"/>
  <c r="F131" i="28" s="1"/>
  <c r="E254" i="28"/>
  <c r="D351" i="28"/>
  <c r="F351" i="28" s="1"/>
  <c r="E388" i="28"/>
  <c r="D61" i="28"/>
  <c r="E282" i="28"/>
  <c r="D519" i="28"/>
  <c r="D242" i="28"/>
  <c r="D404" i="28"/>
  <c r="D179" i="28"/>
  <c r="D333" i="28"/>
  <c r="F333" i="28" s="1"/>
  <c r="D117" i="28"/>
  <c r="E353" i="28"/>
  <c r="E84" i="28"/>
  <c r="E99" i="28"/>
  <c r="E293" i="28"/>
  <c r="E218" i="28"/>
  <c r="E509" i="28"/>
  <c r="D504" i="28"/>
  <c r="E513" i="28"/>
  <c r="E203" i="28"/>
  <c r="E209" i="28"/>
  <c r="E259" i="28"/>
  <c r="D342" i="28"/>
  <c r="D275" i="28"/>
  <c r="F275" i="28" s="1"/>
  <c r="E418" i="28"/>
  <c r="F418" i="28" s="1"/>
  <c r="E152" i="28"/>
  <c r="D377" i="28"/>
  <c r="D355" i="28"/>
  <c r="F355" i="28" s="1"/>
  <c r="E184" i="28"/>
  <c r="E163" i="28"/>
  <c r="E117" i="28"/>
  <c r="E478" i="28"/>
  <c r="F478" i="28" s="1"/>
  <c r="D128" i="28"/>
  <c r="F128" i="28" s="1"/>
  <c r="E466" i="28"/>
  <c r="E506" i="28"/>
  <c r="D76" i="28"/>
  <c r="E473" i="28"/>
  <c r="D322" i="28"/>
  <c r="F322" i="28" s="1"/>
  <c r="E171" i="28"/>
  <c r="F171" i="28" s="1"/>
  <c r="D477" i="28"/>
  <c r="E386" i="28"/>
  <c r="D518" i="28"/>
  <c r="E477" i="28"/>
  <c r="D50" i="28"/>
  <c r="F50" i="28" s="1"/>
  <c r="D406" i="28"/>
  <c r="F406" i="28" s="1"/>
  <c r="E145" i="28"/>
  <c r="E298" i="28"/>
  <c r="E63" i="28"/>
  <c r="F63" i="28" s="1"/>
  <c r="E426" i="28"/>
  <c r="F426" i="28" s="1"/>
  <c r="E413" i="28"/>
  <c r="D344" i="28"/>
  <c r="D503" i="28"/>
  <c r="F503" i="28" s="1"/>
  <c r="D222" i="28"/>
  <c r="E95" i="28"/>
  <c r="D124" i="28"/>
  <c r="D385" i="28"/>
  <c r="E520" i="28"/>
  <c r="F520" i="28" s="1"/>
  <c r="E362" i="28"/>
  <c r="D487" i="28"/>
  <c r="D433" i="28"/>
  <c r="F433" i="28" s="1"/>
  <c r="E524" i="28"/>
  <c r="D382" i="28"/>
  <c r="D254" i="28"/>
  <c r="D188" i="28"/>
  <c r="F188" i="28" s="1"/>
  <c r="D432" i="28"/>
  <c r="E207" i="28"/>
  <c r="E127" i="28"/>
  <c r="E143" i="28"/>
  <c r="D40" i="28"/>
  <c r="D363" i="28"/>
  <c r="F363" i="28" s="1"/>
  <c r="D442" i="28"/>
  <c r="F442" i="28" s="1"/>
  <c r="D317" i="28"/>
  <c r="D89" i="28"/>
  <c r="D120" i="28"/>
  <c r="D157" i="28"/>
  <c r="D273" i="28"/>
  <c r="F273" i="28" s="1"/>
  <c r="E106" i="28"/>
  <c r="F106" i="28" s="1"/>
  <c r="E76" i="28"/>
  <c r="D386" i="28"/>
  <c r="E352" i="28"/>
  <c r="E157" i="28"/>
  <c r="E447" i="28"/>
  <c r="D122" i="28"/>
  <c r="E422" i="28"/>
  <c r="F422" i="28" s="1"/>
  <c r="E525" i="28"/>
  <c r="D282" i="28"/>
  <c r="D476" i="28"/>
  <c r="F476" i="28" s="1"/>
  <c r="E232" i="28"/>
  <c r="F232" i="28" s="1"/>
  <c r="D429" i="28"/>
  <c r="E393" i="28"/>
  <c r="F393" i="28" s="1"/>
  <c r="E37" i="28"/>
  <c r="E94" i="28"/>
  <c r="E80" i="28"/>
  <c r="E467" i="28"/>
  <c r="F467" i="28" s="1"/>
  <c r="D410" i="28"/>
  <c r="D296" i="28"/>
  <c r="D65" i="28"/>
  <c r="F65" i="28" s="1"/>
  <c r="E368" i="28"/>
  <c r="D208" i="28"/>
  <c r="F208" i="28" s="1"/>
  <c r="D125" i="28"/>
  <c r="F125" i="28" s="1"/>
  <c r="E224" i="28"/>
  <c r="F224" i="28" s="1"/>
  <c r="E222" i="28"/>
  <c r="D255" i="28"/>
  <c r="E401" i="28"/>
  <c r="F401" i="28" s="1"/>
  <c r="D84" i="28"/>
  <c r="F84" i="28" s="1"/>
  <c r="E518" i="28"/>
  <c r="D64" i="28"/>
  <c r="F64" i="28" s="1"/>
  <c r="E41" i="28"/>
  <c r="F41" i="28" s="1"/>
  <c r="E312" i="28"/>
  <c r="F312" i="28" s="1"/>
  <c r="D292" i="28"/>
  <c r="D252" i="28"/>
  <c r="F252" i="28" s="1"/>
  <c r="E491" i="28"/>
  <c r="D34" i="28"/>
  <c r="F34" i="28" s="1"/>
  <c r="D301" i="28"/>
  <c r="E527" i="28"/>
  <c r="E195" i="28"/>
  <c r="E315" i="28"/>
  <c r="F315" i="28" s="1"/>
  <c r="E100" i="28"/>
  <c r="D62" i="28"/>
  <c r="E217" i="28"/>
  <c r="E165" i="28"/>
  <c r="D529" i="28"/>
  <c r="E465" i="28"/>
  <c r="E449" i="28"/>
  <c r="E132" i="28"/>
  <c r="F132" i="28" s="1"/>
  <c r="D407" i="28"/>
  <c r="E206" i="28"/>
  <c r="D485" i="28"/>
  <c r="E444" i="28"/>
  <c r="D493" i="28"/>
  <c r="F493" i="28" s="1"/>
  <c r="E439" i="28"/>
  <c r="E370" i="28"/>
  <c r="D272" i="28"/>
  <c r="F272" i="28" s="1"/>
  <c r="D479" i="28"/>
  <c r="F479" i="28" s="1"/>
  <c r="E54" i="28"/>
  <c r="D525" i="28"/>
  <c r="D143" i="28"/>
  <c r="F143" i="28" s="1"/>
  <c r="E499" i="28"/>
  <c r="E185" i="28"/>
  <c r="F185" i="28" s="1"/>
  <c r="D217" i="28"/>
  <c r="F217" i="28" s="1"/>
  <c r="D103" i="28"/>
  <c r="F103" i="28" s="1"/>
  <c r="D460" i="28"/>
  <c r="D335" i="28"/>
  <c r="D436" i="28"/>
  <c r="D298" i="28"/>
  <c r="F298" i="28" s="1"/>
  <c r="D43" i="28"/>
  <c r="F43" i="28" s="1"/>
  <c r="E458" i="28"/>
  <c r="E471" i="28"/>
  <c r="E262" i="28"/>
  <c r="D262" i="28"/>
  <c r="D49" i="28"/>
  <c r="F49" i="28" s="1"/>
  <c r="E240" i="28"/>
  <c r="E141" i="28"/>
  <c r="E48" i="28"/>
  <c r="E526" i="28"/>
  <c r="E261" i="28"/>
  <c r="D97" i="28"/>
  <c r="F97" i="28" s="1"/>
  <c r="E448" i="28"/>
  <c r="D352" i="28"/>
  <c r="E161" i="28"/>
  <c r="E58" i="28"/>
  <c r="E461" i="28"/>
  <c r="D446" i="28"/>
  <c r="E470" i="28"/>
  <c r="D149" i="28"/>
  <c r="E205" i="28"/>
  <c r="E410" i="28"/>
  <c r="E286" i="28"/>
  <c r="D203" i="28"/>
  <c r="D94" i="28"/>
  <c r="E385" i="28"/>
  <c r="D379" i="28"/>
  <c r="F379" i="28" s="1"/>
  <c r="D251" i="28"/>
  <c r="F251" i="28" s="1"/>
  <c r="E189" i="28"/>
  <c r="D225" i="28"/>
  <c r="D54" i="28"/>
  <c r="F54" i="28" s="1"/>
  <c r="D145" i="28"/>
  <c r="F145" i="28" s="1"/>
  <c r="D510" i="28"/>
  <c r="D326" i="28"/>
  <c r="D69" i="28"/>
  <c r="E285" i="28"/>
  <c r="E485" i="28"/>
  <c r="E236" i="28"/>
  <c r="E129" i="28"/>
  <c r="D394" i="28"/>
  <c r="F394" i="28" s="1"/>
  <c r="D376" i="28"/>
  <c r="F376" i="28" s="1"/>
  <c r="E404" i="28"/>
  <c r="E36" i="28"/>
  <c r="E86" i="28"/>
  <c r="E162" i="28"/>
  <c r="E138" i="28"/>
  <c r="E178" i="28"/>
  <c r="E486" i="28"/>
  <c r="F486" i="28" s="1"/>
  <c r="D194" i="28"/>
  <c r="D211" i="28"/>
  <c r="D412" i="28"/>
  <c r="F412" i="28" s="1"/>
  <c r="D126" i="28"/>
  <c r="F126" i="28" s="1"/>
  <c r="E153" i="28"/>
  <c r="E412" i="28"/>
  <c r="E201" i="28"/>
  <c r="E423" i="28"/>
  <c r="D288" i="28"/>
  <c r="D57" i="28"/>
  <c r="F57" i="28" s="1"/>
  <c r="E177" i="28"/>
  <c r="E494" i="28"/>
  <c r="D441" i="28"/>
  <c r="E265" i="28"/>
  <c r="E167" i="28"/>
  <c r="E396" i="28"/>
  <c r="D59" i="28"/>
  <c r="E214" i="28"/>
  <c r="D163" i="28"/>
  <c r="F163" i="28" s="1"/>
  <c r="D380" i="28"/>
  <c r="F380" i="28" s="1"/>
  <c r="E405" i="28"/>
  <c r="E313" i="28"/>
  <c r="D443" i="28"/>
  <c r="F443" i="28" s="1"/>
  <c r="D405" i="28"/>
  <c r="F405" i="28" s="1"/>
  <c r="D491" i="28"/>
  <c r="D293" i="28"/>
  <c r="D387" i="28"/>
  <c r="F387" i="28" s="1"/>
  <c r="D378" i="28"/>
  <c r="F378" i="28" s="1"/>
  <c r="D502" i="28"/>
  <c r="F502" i="28" s="1"/>
  <c r="D452" i="28"/>
  <c r="D198" i="28"/>
  <c r="F198" i="28" s="1"/>
  <c r="D348" i="28"/>
  <c r="E149" i="28"/>
  <c r="D111" i="28"/>
  <c r="E249" i="28"/>
  <c r="D305" i="28"/>
  <c r="F305" i="28" s="1"/>
  <c r="D45" i="28"/>
  <c r="D327" i="28"/>
  <c r="E480" i="28"/>
  <c r="E61" i="28"/>
  <c r="D466" i="28"/>
  <c r="E429" i="28"/>
  <c r="D468" i="28"/>
  <c r="E472" i="28"/>
  <c r="E281" i="28"/>
  <c r="E319" i="28"/>
  <c r="E317" i="28"/>
  <c r="D321" i="28"/>
  <c r="F321" i="28" s="1"/>
  <c r="D511" i="28"/>
  <c r="E436" i="28"/>
  <c r="D100" i="28"/>
  <c r="F100" i="28" s="1"/>
  <c r="E299" i="28"/>
  <c r="F299" i="28" s="1"/>
  <c r="E225" i="28"/>
  <c r="E344" i="28"/>
  <c r="D492" i="28"/>
  <c r="F492" i="28" s="1"/>
  <c r="E204" i="28"/>
  <c r="E441" i="28"/>
  <c r="D444" i="28"/>
  <c r="E276" i="28"/>
  <c r="E519" i="28"/>
  <c r="E296" i="28"/>
  <c r="D75" i="28"/>
  <c r="E335" i="28"/>
  <c r="D168" i="28"/>
  <c r="F168" i="28" s="1"/>
  <c r="D109" i="28"/>
  <c r="D86" i="28"/>
  <c r="D88" i="28"/>
  <c r="F88" i="28" s="1"/>
  <c r="D290" i="28"/>
  <c r="F290" i="28" s="1"/>
  <c r="E124" i="28"/>
  <c r="D209" i="28"/>
  <c r="D70" i="28"/>
  <c r="F70" i="28" s="1"/>
  <c r="E120" i="28"/>
  <c r="D447" i="28"/>
  <c r="D455" i="28"/>
  <c r="D399" i="28"/>
  <c r="F399" i="28" s="1"/>
  <c r="E267" i="28"/>
  <c r="D332" i="28"/>
  <c r="F332" i="28" s="1"/>
  <c r="D437" i="28"/>
  <c r="D93" i="28"/>
  <c r="F93" i="28" s="1"/>
  <c r="E307" i="28"/>
  <c r="E515" i="28"/>
  <c r="D205" i="28"/>
  <c r="F205" i="28" s="1"/>
  <c r="D223" i="28"/>
  <c r="F223" i="28" s="1"/>
  <c r="E495" i="28"/>
  <c r="E123" i="28"/>
  <c r="D196" i="28"/>
  <c r="F196" i="28" s="1"/>
  <c r="D193" i="28"/>
  <c r="E122" i="28"/>
  <c r="E105" i="28"/>
  <c r="D294" i="28"/>
  <c r="E314" i="28"/>
  <c r="E460" i="28"/>
  <c r="E140" i="28"/>
  <c r="D361" i="28"/>
  <c r="E109" i="28"/>
  <c r="D484" i="28"/>
  <c r="F484" i="28" s="1"/>
  <c r="E96" i="28"/>
  <c r="D99" i="28"/>
  <c r="F99" i="28" s="1"/>
  <c r="E211" i="28"/>
  <c r="E455" i="28"/>
  <c r="D316" i="28"/>
  <c r="F316" i="28" s="1"/>
  <c r="D36" i="28"/>
  <c r="E297" i="28"/>
  <c r="E45" i="28"/>
  <c r="D85" i="28"/>
  <c r="D135" i="28"/>
  <c r="D473" i="28"/>
  <c r="D239" i="28"/>
  <c r="F239" i="28" s="1"/>
  <c r="E392" i="28"/>
  <c r="E327" i="28"/>
  <c r="E432" i="28"/>
  <c r="E284" i="28"/>
  <c r="D66" i="28"/>
  <c r="E40" i="28"/>
  <c r="D156" i="28"/>
  <c r="F156" i="28" s="1"/>
  <c r="E74" i="28"/>
  <c r="D271" i="28"/>
  <c r="F271" i="28" s="1"/>
  <c r="E468" i="28"/>
  <c r="D237" i="28"/>
  <c r="E505" i="28"/>
  <c r="F505" i="28" s="1"/>
  <c r="D250" i="28"/>
  <c r="D475" i="28"/>
  <c r="D507" i="28"/>
  <c r="E92" i="28"/>
  <c r="F92" i="28" s="1"/>
  <c r="D226" i="28"/>
  <c r="F226" i="28" s="1"/>
  <c r="E291" i="28"/>
  <c r="D101" i="28"/>
  <c r="F101" i="28" s="1"/>
  <c r="D498" i="28"/>
  <c r="F498" i="28" s="1"/>
  <c r="E44" i="28"/>
  <c r="E135" i="28"/>
  <c r="E237" i="28"/>
  <c r="E51" i="28"/>
  <c r="D167" i="28"/>
  <c r="D427" i="28"/>
  <c r="F427" i="28" s="1"/>
  <c r="E110" i="28"/>
  <c r="E517" i="28"/>
  <c r="E200" i="28"/>
  <c r="E348" i="28"/>
  <c r="E371" i="28"/>
  <c r="D287" i="28"/>
  <c r="F287" i="28" s="1"/>
  <c r="E150" i="28"/>
  <c r="D415" i="28"/>
  <c r="D512" i="28"/>
  <c r="F512" i="28" s="1"/>
  <c r="E407" i="28"/>
  <c r="D424" i="28"/>
  <c r="E193" i="28"/>
  <c r="E438" i="28"/>
  <c r="E59" i="28"/>
  <c r="E229" i="28"/>
  <c r="D339" i="28"/>
  <c r="D434" i="28"/>
  <c r="D178" i="28"/>
  <c r="F178" i="28" s="1"/>
  <c r="D95" i="28"/>
  <c r="E301" i="28"/>
  <c r="D297" i="28"/>
  <c r="F297" i="28" s="1"/>
  <c r="D448" i="28"/>
  <c r="F448" i="28" s="1"/>
  <c r="E182" i="28"/>
  <c r="E462" i="28"/>
  <c r="D177" i="28"/>
  <c r="F177" i="28" s="1"/>
  <c r="D113" i="28"/>
  <c r="D302" i="28"/>
  <c r="E39" i="28"/>
  <c r="E159" i="28"/>
  <c r="D107" i="28"/>
  <c r="F107" i="28" s="1"/>
  <c r="D364" i="28"/>
  <c r="D155" i="28"/>
  <c r="E119" i="28"/>
  <c r="E38" i="28"/>
  <c r="F38" i="28" s="1"/>
  <c r="D531" i="28"/>
  <c r="D230" i="28"/>
  <c r="D276" i="28"/>
  <c r="F276" i="28" s="1"/>
  <c r="E269" i="28"/>
  <c r="F269" i="28" s="1"/>
  <c r="E147" i="28"/>
  <c r="F147" i="28" s="1"/>
  <c r="D71" i="28"/>
  <c r="E258" i="28"/>
  <c r="F258" i="28" s="1"/>
  <c r="D336" i="28"/>
  <c r="F336" i="28" s="1"/>
  <c r="D357" i="28"/>
  <c r="F357" i="28" s="1"/>
  <c r="D199" i="28"/>
  <c r="F199" i="28" s="1"/>
  <c r="D173" i="28"/>
  <c r="F173" i="28" s="1"/>
  <c r="D396" i="28"/>
  <c r="F396" i="28" s="1"/>
  <c r="E345" i="28"/>
  <c r="E339" i="28"/>
  <c r="F339" i="28" s="1"/>
  <c r="E216" i="28"/>
  <c r="E113" i="28"/>
  <c r="E175" i="28"/>
  <c r="E257" i="28"/>
  <c r="E514" i="28"/>
  <c r="D233" i="28"/>
  <c r="F233" i="28" s="1"/>
  <c r="E530" i="28"/>
  <c r="F530" i="28" s="1"/>
  <c r="D160" i="28"/>
  <c r="E102" i="28"/>
  <c r="D500" i="28"/>
  <c r="F500" i="28" s="1"/>
  <c r="E474" i="28"/>
  <c r="D231" i="28"/>
  <c r="E85" i="28"/>
  <c r="E89" i="28"/>
  <c r="E228" i="28"/>
  <c r="F228" i="28" s="1"/>
  <c r="D142" i="28"/>
  <c r="F142" i="28" s="1"/>
  <c r="D509" i="28"/>
  <c r="D471" i="28"/>
  <c r="F471" i="28" s="1"/>
  <c r="D528" i="28"/>
  <c r="D365" i="28"/>
  <c r="D133" i="28"/>
  <c r="F133" i="28" s="1"/>
  <c r="E377" i="28"/>
  <c r="F151" i="28"/>
  <c r="F117" i="28"/>
  <c r="F179" i="28"/>
  <c r="F300" i="28"/>
  <c r="F118" i="28"/>
  <c r="F257" i="28"/>
  <c r="F37" i="28"/>
  <c r="F191" i="28"/>
  <c r="F158" i="28"/>
  <c r="F518" i="28"/>
  <c r="F364" i="28"/>
  <c r="F135" i="28"/>
  <c r="F314" i="28"/>
  <c r="F421" i="28"/>
  <c r="F507" i="28"/>
  <c r="F289" i="28"/>
  <c r="F397" i="28"/>
  <c r="F447" i="28"/>
  <c r="F75" i="28"/>
  <c r="F466" i="28"/>
  <c r="F441" i="28"/>
  <c r="F288" i="28"/>
  <c r="F225" i="28"/>
  <c r="F94" i="28"/>
  <c r="F249" i="28"/>
  <c r="F210" i="28"/>
  <c r="A75" i="28"/>
  <c r="F527" i="28" l="1"/>
  <c r="F259" i="28"/>
  <c r="F342" i="28"/>
  <c r="F359" i="28"/>
  <c r="F477" i="28"/>
  <c r="F353" i="28"/>
  <c r="F112" i="28"/>
  <c r="F149" i="28"/>
  <c r="F222" i="28"/>
  <c r="F193" i="28"/>
  <c r="F468" i="28"/>
  <c r="F485" i="28"/>
  <c r="F76" i="28"/>
  <c r="F516" i="28"/>
  <c r="F348" i="28"/>
  <c r="F444" i="28"/>
  <c r="F429" i="28"/>
  <c r="F40" i="28"/>
  <c r="F432" i="28"/>
  <c r="F473" i="28"/>
  <c r="F209" i="28"/>
  <c r="F254" i="28"/>
  <c r="F480" i="28"/>
  <c r="F361" i="28"/>
  <c r="F291" i="28"/>
  <c r="F144" i="28"/>
  <c r="F110" i="28"/>
  <c r="F229" i="28"/>
  <c r="F465" i="28"/>
  <c r="F155" i="28"/>
  <c r="F105" i="28"/>
  <c r="F174" i="28"/>
  <c r="F285" i="28"/>
  <c r="F409" i="28"/>
  <c r="F350" i="28"/>
  <c r="F354" i="28"/>
  <c r="F402" i="28"/>
  <c r="F384" i="28"/>
  <c r="F514" i="28"/>
  <c r="F414" i="28"/>
  <c r="F496" i="28"/>
  <c r="F469" i="28"/>
  <c r="F392" i="28"/>
  <c r="F371" i="28"/>
  <c r="F435" i="28"/>
  <c r="F420" i="28"/>
  <c r="F261" i="28"/>
  <c r="F388" i="28"/>
  <c r="F434" i="28"/>
  <c r="F462" i="28"/>
  <c r="F220" i="28"/>
  <c r="F219" i="28"/>
  <c r="F360" i="28"/>
  <c r="F213" i="28"/>
  <c r="F180" i="28"/>
  <c r="F345" i="28"/>
  <c r="F400" i="28"/>
  <c r="F113" i="28"/>
  <c r="F36" i="28"/>
  <c r="F436" i="28"/>
  <c r="F296" i="28"/>
  <c r="F352" i="28"/>
  <c r="F385" i="28"/>
  <c r="F404" i="28"/>
  <c r="F506" i="28"/>
  <c r="F439" i="28"/>
  <c r="F495" i="28"/>
  <c r="F280" i="28"/>
  <c r="F341" i="28"/>
  <c r="F46" i="28"/>
  <c r="F368" i="28"/>
  <c r="F52" i="28"/>
  <c r="F281" i="28"/>
  <c r="F44" i="28"/>
  <c r="F148" i="28"/>
  <c r="F453" i="28"/>
  <c r="F446" i="28"/>
  <c r="F245" i="28"/>
  <c r="F329" i="28"/>
  <c r="F440" i="28"/>
  <c r="F116" i="28"/>
  <c r="F170" i="28"/>
  <c r="F264" i="28"/>
  <c r="F266" i="28"/>
  <c r="F474" i="28"/>
  <c r="F445" i="28"/>
  <c r="F356" i="28"/>
  <c r="F32" i="28"/>
  <c r="F303" i="28"/>
  <c r="F247" i="28"/>
  <c r="F509" i="28"/>
  <c r="F237" i="28"/>
  <c r="F525" i="28"/>
  <c r="F317" i="28"/>
  <c r="F203" i="28"/>
  <c r="F69" i="28"/>
  <c r="F306" i="28"/>
  <c r="F51" i="28"/>
  <c r="F102" i="28"/>
  <c r="F90" i="28"/>
  <c r="F159" i="28"/>
  <c r="F470" i="28"/>
  <c r="F197" i="28"/>
  <c r="F216" i="28"/>
  <c r="F204" i="28"/>
  <c r="F323" i="28"/>
  <c r="F129" i="28"/>
  <c r="F190" i="28"/>
  <c r="F395" i="28"/>
  <c r="F464" i="28"/>
  <c r="F423" i="28"/>
  <c r="F83" i="28"/>
  <c r="F365" i="28"/>
  <c r="F231" i="28"/>
  <c r="F160" i="28"/>
  <c r="F71" i="28"/>
  <c r="F230" i="28"/>
  <c r="F415" i="28"/>
  <c r="F475" i="28"/>
  <c r="F455" i="28"/>
  <c r="F86" i="28"/>
  <c r="F319" i="28"/>
  <c r="F327" i="28"/>
  <c r="F111" i="28"/>
  <c r="F452" i="28"/>
  <c r="F214" i="28"/>
  <c r="F211" i="28"/>
  <c r="F335" i="28"/>
  <c r="F62" i="28"/>
  <c r="F255" i="28"/>
  <c r="F410" i="28"/>
  <c r="F122" i="28"/>
  <c r="F386" i="28"/>
  <c r="F157" i="28"/>
  <c r="F487" i="28"/>
  <c r="F124" i="28"/>
  <c r="F344" i="28"/>
  <c r="F377" i="28"/>
  <c r="F513" i="28"/>
  <c r="F293" i="28"/>
  <c r="F242" i="28"/>
  <c r="F165" i="28"/>
  <c r="F96" i="28"/>
  <c r="F240" i="28"/>
  <c r="F515" i="28"/>
  <c r="F123" i="28"/>
  <c r="F218" i="28"/>
  <c r="F263" i="28"/>
  <c r="F187" i="28"/>
  <c r="F437" i="28"/>
  <c r="F265" i="28"/>
  <c r="F48" i="28"/>
  <c r="F184" i="28"/>
  <c r="F189" i="28"/>
  <c r="F181" i="28"/>
  <c r="F346" i="28"/>
  <c r="F58" i="28"/>
  <c r="F236" i="28"/>
  <c r="F80" i="28"/>
  <c r="F458" i="28"/>
  <c r="F200" i="28"/>
  <c r="F164" i="28"/>
  <c r="F141" i="28"/>
  <c r="F140" i="28"/>
  <c r="F524" i="28"/>
  <c r="H32" i="28" s="1"/>
  <c r="F60" i="28"/>
  <c r="F481" i="28"/>
  <c r="F138" i="28"/>
  <c r="F501" i="28"/>
  <c r="F162" i="28"/>
  <c r="F268" i="28"/>
  <c r="F39" i="28"/>
  <c r="F403" i="28"/>
  <c r="F286" i="28"/>
  <c r="F438" i="28"/>
  <c r="F33" i="28"/>
  <c r="F294" i="28"/>
  <c r="F267" i="28"/>
  <c r="F215" i="28"/>
  <c r="F320" i="28"/>
  <c r="F130" i="28"/>
  <c r="F74" i="28"/>
  <c r="F334" i="28"/>
  <c r="F146" i="28"/>
  <c r="F310" i="28"/>
  <c r="F89" i="28"/>
  <c r="F61" i="28"/>
  <c r="F195" i="28"/>
  <c r="F430" i="28"/>
  <c r="F330" i="28"/>
  <c r="F449" i="28"/>
  <c r="F370" i="28"/>
  <c r="F472" i="28"/>
  <c r="F161" i="28"/>
  <c r="F98" i="28"/>
  <c r="F528" i="28"/>
  <c r="F175" i="28"/>
  <c r="F531" i="28"/>
  <c r="F302" i="28"/>
  <c r="F424" i="28"/>
  <c r="F150" i="28"/>
  <c r="F167" i="28"/>
  <c r="F250" i="28"/>
  <c r="F66" i="28"/>
  <c r="F85" i="28"/>
  <c r="F109" i="28"/>
  <c r="F511" i="28"/>
  <c r="F45" i="28"/>
  <c r="F491" i="28"/>
  <c r="F59" i="28"/>
  <c r="F194" i="28"/>
  <c r="F510" i="28"/>
  <c r="F262" i="28"/>
  <c r="F460" i="28"/>
  <c r="F499" i="28"/>
  <c r="F407" i="28"/>
  <c r="F529" i="28"/>
  <c r="F301" i="28"/>
  <c r="F292" i="28"/>
  <c r="F282" i="28"/>
  <c r="F120" i="28"/>
  <c r="F207" i="28"/>
  <c r="F382" i="28"/>
  <c r="F95" i="28"/>
  <c r="F413" i="28"/>
  <c r="F152" i="28"/>
  <c r="F504" i="28"/>
  <c r="F519" i="28"/>
  <c r="F154" i="28"/>
  <c r="F521" i="28"/>
  <c r="F127" i="28"/>
  <c r="F508" i="28"/>
  <c r="F206" i="28"/>
  <c r="F182" i="28"/>
  <c r="F114" i="28"/>
  <c r="F284" i="28"/>
  <c r="F73" i="28"/>
  <c r="F270" i="28"/>
  <c r="F91" i="28"/>
  <c r="F326" i="28"/>
  <c r="F108" i="28"/>
  <c r="F362" i="28"/>
  <c r="F238" i="28"/>
  <c r="F431" i="28"/>
  <c r="F192" i="28"/>
  <c r="F53" i="28"/>
  <c r="F374" i="28"/>
  <c r="F482" i="28"/>
  <c r="F461" i="28"/>
  <c r="F139" i="28"/>
  <c r="F494" i="28"/>
  <c r="F450" i="28"/>
  <c r="F67" i="28"/>
  <c r="F313" i="28"/>
  <c r="F35" i="28"/>
  <c r="F119" i="28"/>
  <c r="F347" i="28"/>
  <c r="F428" i="28"/>
  <c r="F517" i="28"/>
  <c r="F283" i="28"/>
  <c r="F278" i="28"/>
  <c r="F87" i="28"/>
  <c r="F277" i="28"/>
  <c r="F42" i="28"/>
  <c r="F324" i="28"/>
  <c r="F304" i="28"/>
  <c r="F490" i="28"/>
  <c r="F372" i="28"/>
  <c r="F241" i="28"/>
  <c r="F153" i="28"/>
  <c r="F121" i="28"/>
  <c r="F454" i="28"/>
  <c r="F201" i="28"/>
  <c r="F526" i="28"/>
  <c r="F307" i="28"/>
  <c r="A76" i="28"/>
  <c r="I33" i="28" l="1"/>
  <c r="A77" i="28"/>
  <c r="I34" i="28" l="1"/>
  <c r="A78" i="28"/>
  <c r="I36" i="28" l="1"/>
  <c r="I35" i="28"/>
  <c r="A79" i="28"/>
  <c r="I37" i="28" l="1"/>
  <c r="A80" i="28"/>
  <c r="A81" i="28" l="1"/>
  <c r="I39" i="28" l="1"/>
  <c r="I38" i="28"/>
  <c r="A82" i="28"/>
  <c r="A83" i="28" l="1"/>
  <c r="I41" i="28" l="1"/>
  <c r="I40" i="28"/>
  <c r="A84" i="28"/>
  <c r="A85" i="28" l="1"/>
  <c r="I43" i="28" l="1"/>
  <c r="I42" i="28"/>
  <c r="A86" i="28"/>
  <c r="A87" i="28" l="1"/>
  <c r="I44" i="28" l="1"/>
  <c r="A88" i="28"/>
  <c r="I45" i="28" l="1"/>
  <c r="A89" i="28"/>
  <c r="I46" i="28" l="1"/>
  <c r="A90" i="28"/>
  <c r="I47" i="28" l="1"/>
  <c r="A91" i="28"/>
  <c r="I48" i="28" l="1"/>
  <c r="A92" i="28"/>
  <c r="I49" i="28" l="1"/>
  <c r="A93" i="28"/>
  <c r="I50" i="28" l="1"/>
  <c r="A94" i="28"/>
  <c r="I51" i="28" l="1"/>
  <c r="A95" i="28"/>
  <c r="I52" i="28" l="1"/>
  <c r="A96" i="28"/>
  <c r="I53" i="28" l="1"/>
  <c r="A97" i="28"/>
  <c r="I54" i="28" l="1"/>
  <c r="A98" i="28"/>
  <c r="I55" i="28" l="1"/>
  <c r="A99" i="28"/>
  <c r="I56" i="28" l="1"/>
  <c r="A100" i="28"/>
  <c r="I57" i="28" l="1"/>
  <c r="A101" i="28"/>
  <c r="I58" i="28" l="1"/>
  <c r="A102" i="28"/>
  <c r="I59" i="28" l="1"/>
  <c r="A103" i="28"/>
  <c r="I60" i="28" l="1"/>
  <c r="A104" i="28"/>
  <c r="I61" i="28" l="1"/>
  <c r="A105" i="28"/>
  <c r="I62" i="28" l="1"/>
  <c r="A106" i="28"/>
  <c r="I63" i="28" l="1"/>
  <c r="A107" i="28"/>
  <c r="I64" i="28" l="1"/>
  <c r="A108" i="28"/>
  <c r="I65" i="28" l="1"/>
  <c r="A109" i="28"/>
  <c r="I66" i="28" l="1"/>
  <c r="A110" i="28"/>
  <c r="I67" i="28" l="1"/>
  <c r="A111" i="28"/>
  <c r="I68" i="28" l="1"/>
  <c r="A112" i="28"/>
  <c r="I69" i="28" l="1"/>
  <c r="A113" i="28"/>
  <c r="I70" i="28" l="1"/>
  <c r="A114" i="28"/>
  <c r="I71" i="28" l="1"/>
  <c r="A115" i="28"/>
  <c r="I72" i="28" l="1"/>
  <c r="A116" i="28"/>
  <c r="I73" i="28" l="1"/>
  <c r="A117" i="28"/>
  <c r="I74" i="28" l="1"/>
  <c r="A118" i="28"/>
  <c r="I75" i="28" l="1"/>
  <c r="A119" i="28"/>
  <c r="I76" i="28" l="1"/>
  <c r="A120" i="28"/>
  <c r="I77" i="28" l="1"/>
  <c r="A121" i="28"/>
  <c r="I78" i="28" l="1"/>
  <c r="A122" i="28"/>
  <c r="I79" i="28" l="1"/>
  <c r="A123" i="28"/>
  <c r="I80" i="28" l="1"/>
  <c r="A124" i="28"/>
  <c r="I81" i="28" l="1"/>
  <c r="A125" i="28"/>
  <c r="I82" i="28" l="1"/>
  <c r="A126" i="28"/>
  <c r="I83" i="28" l="1"/>
  <c r="A127" i="28"/>
  <c r="I84" i="28" l="1"/>
  <c r="A128" i="28"/>
  <c r="I85" i="28" l="1"/>
  <c r="A129" i="28"/>
  <c r="I86" i="28" l="1"/>
  <c r="A130" i="28"/>
  <c r="I87" i="28" l="1"/>
  <c r="A131" i="28"/>
  <c r="I88" i="28" l="1"/>
  <c r="A132" i="28"/>
  <c r="I89" i="28" l="1"/>
  <c r="A133" i="28"/>
  <c r="I90" i="28" l="1"/>
  <c r="A134" i="28"/>
  <c r="I91" i="28" l="1"/>
  <c r="A135" i="28"/>
  <c r="I92" i="28" l="1"/>
  <c r="A136" i="28"/>
  <c r="I93" i="28" l="1"/>
  <c r="A137" i="28"/>
  <c r="I94" i="28" l="1"/>
  <c r="A138" i="28"/>
  <c r="I95" i="28" l="1"/>
  <c r="A139" i="28"/>
  <c r="I96" i="28" l="1"/>
  <c r="A140" i="28"/>
  <c r="I97" i="28" l="1"/>
  <c r="A141" i="28"/>
  <c r="I98" i="28" l="1"/>
  <c r="A142" i="28"/>
  <c r="I99" i="28" l="1"/>
  <c r="A143" i="28"/>
  <c r="I100" i="28" l="1"/>
  <c r="A144" i="28"/>
  <c r="I101" i="28" l="1"/>
  <c r="A145" i="28"/>
  <c r="I102" i="28" l="1"/>
  <c r="A146" i="28"/>
  <c r="I103" i="28" l="1"/>
  <c r="A147" i="28"/>
  <c r="I104" i="28" l="1"/>
  <c r="A148" i="28"/>
  <c r="I105" i="28" l="1"/>
  <c r="A149" i="28"/>
  <c r="I106" i="28" l="1"/>
  <c r="A150" i="28"/>
  <c r="I107" i="28" l="1"/>
  <c r="A151" i="28"/>
  <c r="I108" i="28" l="1"/>
  <c r="A152" i="28"/>
  <c r="I109" i="28" l="1"/>
  <c r="A153" i="28"/>
  <c r="I110" i="28" l="1"/>
  <c r="A154" i="28"/>
  <c r="I111" i="28" l="1"/>
  <c r="A155" i="28"/>
  <c r="I112" i="28" l="1"/>
  <c r="A156" i="28"/>
  <c r="I113" i="28" l="1"/>
  <c r="A157" i="28"/>
  <c r="I114" i="28" l="1"/>
  <c r="A158" i="28"/>
  <c r="I115" i="28" l="1"/>
  <c r="A159" i="28"/>
  <c r="I116" i="28" l="1"/>
  <c r="A160" i="28"/>
  <c r="I117" i="28" l="1"/>
  <c r="A161" i="28"/>
  <c r="I118" i="28" l="1"/>
  <c r="A162" i="28"/>
  <c r="I119" i="28" l="1"/>
  <c r="A163" i="28"/>
  <c r="I120" i="28" l="1"/>
  <c r="A164" i="28"/>
  <c r="I121" i="28" l="1"/>
  <c r="A165" i="28"/>
  <c r="I122" i="28" l="1"/>
  <c r="A166" i="28"/>
  <c r="I123" i="28" l="1"/>
  <c r="A167" i="28"/>
  <c r="I124" i="28" l="1"/>
  <c r="A168" i="28"/>
  <c r="I125" i="28" l="1"/>
  <c r="A169" i="28"/>
  <c r="I126" i="28" l="1"/>
  <c r="A170" i="28"/>
  <c r="I127" i="28" l="1"/>
  <c r="A171" i="28"/>
  <c r="I128" i="28" l="1"/>
  <c r="A172" i="28"/>
  <c r="I129" i="28" l="1"/>
  <c r="A173" i="28"/>
  <c r="I130" i="28" l="1"/>
  <c r="A174" i="28"/>
  <c r="I131" i="28" l="1"/>
  <c r="A175" i="28"/>
  <c r="I132" i="28" l="1"/>
  <c r="A176" i="28"/>
  <c r="I133" i="28" l="1"/>
  <c r="A177" i="28"/>
  <c r="I134" i="28" l="1"/>
  <c r="A178" i="28"/>
  <c r="I135" i="28" l="1"/>
  <c r="A179" i="28"/>
  <c r="I136" i="28" l="1"/>
  <c r="A180" i="28"/>
  <c r="I137" i="28" l="1"/>
  <c r="A181" i="28"/>
  <c r="I138" i="28" l="1"/>
  <c r="A182" i="28"/>
  <c r="I139" i="28" l="1"/>
  <c r="A183" i="28"/>
  <c r="I140" i="28" l="1"/>
  <c r="A184" i="28"/>
  <c r="I141" i="28" l="1"/>
  <c r="A185" i="28"/>
  <c r="I142" i="28" l="1"/>
  <c r="A186" i="28"/>
  <c r="I143" i="28" l="1"/>
  <c r="A187" i="28"/>
  <c r="I144" i="28" l="1"/>
  <c r="A188" i="28"/>
  <c r="I145" i="28" l="1"/>
  <c r="A189" i="28"/>
  <c r="I146" i="28" l="1"/>
  <c r="A190" i="28"/>
  <c r="I147" i="28" l="1"/>
  <c r="A191" i="28"/>
  <c r="I148" i="28" l="1"/>
  <c r="A192" i="28"/>
  <c r="I149" i="28" l="1"/>
  <c r="A193" i="28"/>
  <c r="I150" i="28" l="1"/>
  <c r="A194" i="28"/>
  <c r="I151" i="28" l="1"/>
  <c r="A195" i="28"/>
  <c r="I152" i="28" l="1"/>
  <c r="A196" i="28"/>
  <c r="I153" i="28" l="1"/>
  <c r="A197" i="28"/>
  <c r="I154" i="28" l="1"/>
  <c r="A198" i="28"/>
  <c r="I155" i="28" l="1"/>
  <c r="A199" i="28"/>
  <c r="I156" i="28" l="1"/>
  <c r="A200" i="28"/>
  <c r="I157" i="28" l="1"/>
  <c r="A201" i="28"/>
  <c r="I158" i="28" l="1"/>
  <c r="A202" i="28"/>
  <c r="I159" i="28" l="1"/>
  <c r="A203" i="28"/>
  <c r="I160" i="28" l="1"/>
  <c r="A204" i="28"/>
  <c r="I161" i="28" l="1"/>
  <c r="A205" i="28"/>
  <c r="I162" i="28" l="1"/>
  <c r="A206" i="28"/>
  <c r="I163" i="28" l="1"/>
  <c r="A207" i="28"/>
  <c r="I164" i="28" l="1"/>
  <c r="A208" i="28"/>
  <c r="I165" i="28" l="1"/>
  <c r="A209" i="28"/>
  <c r="I166" i="28" l="1"/>
  <c r="A210" i="28"/>
  <c r="I167" i="28" l="1"/>
  <c r="A211" i="28"/>
  <c r="I168" i="28" l="1"/>
  <c r="A212" i="28"/>
  <c r="I169" i="28" l="1"/>
  <c r="A213" i="28"/>
  <c r="I170" i="28" l="1"/>
  <c r="A214" i="28"/>
  <c r="I171" i="28" l="1"/>
  <c r="A215" i="28"/>
  <c r="I172" i="28" l="1"/>
  <c r="A216" i="28"/>
  <c r="I173" i="28" l="1"/>
  <c r="A217" i="28"/>
  <c r="I174" i="28" l="1"/>
  <c r="A218" i="28"/>
  <c r="I175" i="28" l="1"/>
  <c r="A219" i="28"/>
  <c r="I176" i="28" l="1"/>
  <c r="A220" i="28"/>
  <c r="I177" i="28" l="1"/>
  <c r="A221" i="28"/>
  <c r="I178" i="28" l="1"/>
  <c r="A222" i="28"/>
  <c r="I179" i="28" l="1"/>
  <c r="A223" i="28"/>
  <c r="I180" i="28" l="1"/>
  <c r="A224" i="28"/>
  <c r="I181" i="28" l="1"/>
  <c r="A225" i="28"/>
  <c r="I182" i="28" l="1"/>
  <c r="A226" i="28"/>
  <c r="I183" i="28" l="1"/>
  <c r="A227" i="28"/>
  <c r="I184" i="28" l="1"/>
  <c r="A228" i="28"/>
  <c r="I185" i="28" l="1"/>
  <c r="A229" i="28"/>
  <c r="I186" i="28" l="1"/>
  <c r="A230" i="28"/>
  <c r="I187" i="28" l="1"/>
  <c r="A231" i="28"/>
  <c r="I188" i="28" l="1"/>
  <c r="A232" i="28"/>
  <c r="I189" i="28" l="1"/>
  <c r="A233" i="28"/>
  <c r="I190" i="28" l="1"/>
  <c r="A234" i="28"/>
  <c r="I191" i="28" l="1"/>
  <c r="A235" i="28"/>
  <c r="I192" i="28" l="1"/>
  <c r="A236" i="28"/>
  <c r="I193" i="28" l="1"/>
  <c r="A237" i="28"/>
  <c r="I194" i="28" l="1"/>
  <c r="A238" i="28"/>
  <c r="I195" i="28" l="1"/>
  <c r="A239" i="28"/>
  <c r="I196" i="28" l="1"/>
  <c r="A240" i="28"/>
  <c r="I197" i="28" l="1"/>
  <c r="A241" i="28"/>
  <c r="I198" i="28" l="1"/>
  <c r="A242" i="28"/>
  <c r="I199" i="28" l="1"/>
  <c r="A243" i="28"/>
  <c r="I200" i="28" l="1"/>
  <c r="A244" i="28"/>
  <c r="I201" i="28" l="1"/>
  <c r="A245" i="28"/>
  <c r="I202" i="28" l="1"/>
  <c r="A246" i="28"/>
  <c r="I203" i="28" l="1"/>
  <c r="A247" i="28"/>
  <c r="I204" i="28" l="1"/>
  <c r="A248" i="28"/>
  <c r="I205" i="28" l="1"/>
  <c r="A249" i="28"/>
  <c r="I206" i="28" l="1"/>
  <c r="A250" i="28"/>
  <c r="I207" i="28" l="1"/>
  <c r="A251" i="28"/>
  <c r="I208" i="28" l="1"/>
  <c r="A252" i="28"/>
  <c r="I209" i="28" l="1"/>
  <c r="A253" i="28"/>
  <c r="I210" i="28" l="1"/>
  <c r="A254" i="28"/>
  <c r="I211" i="28" l="1"/>
  <c r="A255" i="28"/>
  <c r="I212" i="28" l="1"/>
  <c r="A256" i="28"/>
  <c r="I213" i="28" l="1"/>
  <c r="A257" i="28"/>
  <c r="I214" i="28" l="1"/>
  <c r="A258" i="28"/>
  <c r="I215" i="28" l="1"/>
  <c r="A259" i="28"/>
  <c r="I216" i="28" l="1"/>
  <c r="A260" i="28"/>
  <c r="I217" i="28" l="1"/>
  <c r="A261" i="28"/>
  <c r="I218" i="28" l="1"/>
  <c r="A262" i="28"/>
  <c r="I219" i="28" l="1"/>
  <c r="A263" i="28"/>
  <c r="I220" i="28" l="1"/>
  <c r="A264" i="28"/>
  <c r="I221" i="28" l="1"/>
  <c r="A265" i="28"/>
  <c r="I222" i="28" l="1"/>
  <c r="A266" i="28"/>
  <c r="I223" i="28" l="1"/>
  <c r="A267" i="28"/>
  <c r="I224" i="28" l="1"/>
  <c r="A268" i="28"/>
  <c r="I225" i="28" l="1"/>
  <c r="A269" i="28"/>
  <c r="I226" i="28" l="1"/>
  <c r="A270" i="28"/>
  <c r="I227" i="28" l="1"/>
  <c r="A271" i="28"/>
  <c r="I228" i="28" l="1"/>
  <c r="A272" i="28"/>
  <c r="I229" i="28" l="1"/>
  <c r="A273" i="28"/>
  <c r="I230" i="28" l="1"/>
  <c r="A274" i="28"/>
  <c r="I231" i="28" l="1"/>
  <c r="A275" i="28"/>
  <c r="I232" i="28" l="1"/>
  <c r="A276" i="28"/>
  <c r="I233" i="28" l="1"/>
  <c r="A277" i="28"/>
  <c r="I234" i="28" l="1"/>
  <c r="A278" i="28"/>
  <c r="I235" i="28" l="1"/>
  <c r="A279" i="28"/>
  <c r="I236" i="28" l="1"/>
  <c r="A280" i="28"/>
  <c r="I237" i="28" l="1"/>
  <c r="A281" i="28"/>
  <c r="I238" i="28" l="1"/>
  <c r="A282" i="28"/>
  <c r="I239" i="28" l="1"/>
  <c r="A283" i="28"/>
  <c r="I240" i="28" l="1"/>
  <c r="A284" i="28"/>
  <c r="I241" i="28" l="1"/>
  <c r="A285" i="28"/>
  <c r="I242" i="28" l="1"/>
  <c r="A286" i="28"/>
  <c r="I243" i="28" l="1"/>
  <c r="A287" i="28"/>
  <c r="I244" i="28" l="1"/>
  <c r="A288" i="28"/>
  <c r="I245" i="28" l="1"/>
  <c r="A289" i="28"/>
  <c r="I246" i="28" l="1"/>
  <c r="A290" i="28"/>
  <c r="I247" i="28" l="1"/>
  <c r="A291" i="28"/>
  <c r="I248" i="28" l="1"/>
  <c r="A292" i="28"/>
  <c r="I249" i="28" l="1"/>
  <c r="A293" i="28"/>
  <c r="I250" i="28" l="1"/>
  <c r="A294" i="28"/>
  <c r="I251" i="28" l="1"/>
  <c r="A295" i="28"/>
  <c r="I252" i="28" l="1"/>
  <c r="A296" i="28"/>
  <c r="I253" i="28" l="1"/>
  <c r="A297" i="28"/>
  <c r="I254" i="28" l="1"/>
  <c r="A298" i="28"/>
  <c r="I255" i="28" l="1"/>
  <c r="A299" i="28"/>
  <c r="I256" i="28" l="1"/>
  <c r="A300" i="28"/>
  <c r="I257" i="28" l="1"/>
  <c r="A301" i="28"/>
  <c r="I258" i="28" l="1"/>
  <c r="A302" i="28"/>
  <c r="I259" i="28" l="1"/>
  <c r="A303" i="28"/>
  <c r="I260" i="28" l="1"/>
  <c r="A304" i="28"/>
  <c r="I261" i="28" l="1"/>
  <c r="A305" i="28"/>
  <c r="I262" i="28" l="1"/>
  <c r="A306" i="28"/>
  <c r="I263" i="28" l="1"/>
  <c r="A307" i="28"/>
  <c r="I264" i="28" l="1"/>
  <c r="A308" i="28"/>
  <c r="I265" i="28" l="1"/>
  <c r="A309" i="28"/>
  <c r="I266" i="28" l="1"/>
  <c r="A310" i="28"/>
  <c r="I267" i="28" l="1"/>
  <c r="A311" i="28"/>
  <c r="I268" i="28" l="1"/>
  <c r="A312" i="28"/>
  <c r="I269" i="28" l="1"/>
  <c r="A313" i="28"/>
  <c r="I270" i="28" l="1"/>
  <c r="A314" i="28"/>
  <c r="I271" i="28" l="1"/>
  <c r="A315" i="28"/>
  <c r="I272" i="28" l="1"/>
  <c r="A316" i="28"/>
  <c r="I273" i="28" l="1"/>
  <c r="A317" i="28"/>
  <c r="I274" i="28" l="1"/>
  <c r="A318" i="28"/>
  <c r="I275" i="28" l="1"/>
  <c r="A319" i="28"/>
  <c r="I276" i="28" l="1"/>
  <c r="A320" i="28"/>
  <c r="I277" i="28" l="1"/>
  <c r="A321" i="28"/>
  <c r="I278" i="28" l="1"/>
  <c r="A322" i="28"/>
  <c r="I279" i="28" l="1"/>
  <c r="A323" i="28"/>
  <c r="I280" i="28" l="1"/>
  <c r="A324" i="28"/>
  <c r="I281" i="28" l="1"/>
  <c r="A325" i="28"/>
  <c r="I282" i="28" l="1"/>
  <c r="A326" i="28"/>
  <c r="I283" i="28" l="1"/>
  <c r="A327" i="28"/>
  <c r="I284" i="28" l="1"/>
  <c r="A328" i="28"/>
  <c r="I285" i="28" l="1"/>
  <c r="A329" i="28"/>
  <c r="I286" i="28" l="1"/>
  <c r="A330" i="28"/>
  <c r="I287" i="28" l="1"/>
  <c r="A331" i="28"/>
  <c r="I288" i="28" l="1"/>
  <c r="A332" i="28"/>
  <c r="I289" i="28" l="1"/>
  <c r="A333" i="28"/>
  <c r="I290" i="28" l="1"/>
  <c r="A334" i="28"/>
  <c r="I291" i="28" l="1"/>
  <c r="A335" i="28"/>
  <c r="I292" i="28" l="1"/>
  <c r="A336" i="28"/>
  <c r="I293" i="28" l="1"/>
  <c r="A337" i="28"/>
  <c r="I294" i="28" l="1"/>
  <c r="A338" i="28"/>
  <c r="I295" i="28" l="1"/>
  <c r="A339" i="28"/>
  <c r="I296" i="28" l="1"/>
  <c r="A340" i="28"/>
  <c r="I297" i="28" l="1"/>
  <c r="A341" i="28"/>
  <c r="I298" i="28" l="1"/>
  <c r="A342" i="28"/>
  <c r="I299" i="28" l="1"/>
  <c r="A343" i="28"/>
  <c r="I300" i="28" l="1"/>
  <c r="A344" i="28"/>
  <c r="I301" i="28" l="1"/>
  <c r="A345" i="28"/>
  <c r="I302" i="28" l="1"/>
  <c r="A346" i="28"/>
  <c r="I303" i="28" l="1"/>
  <c r="A347" i="28"/>
  <c r="I304" i="28" l="1"/>
  <c r="A348" i="28"/>
  <c r="I305" i="28" l="1"/>
  <c r="A349" i="28"/>
  <c r="I306" i="28" l="1"/>
  <c r="A350" i="28"/>
  <c r="I307" i="28" l="1"/>
  <c r="A351" i="28"/>
  <c r="I308" i="28" l="1"/>
  <c r="A352" i="28"/>
  <c r="I309" i="28" l="1"/>
  <c r="A353" i="28"/>
  <c r="I310" i="28" l="1"/>
  <c r="A354" i="28"/>
  <c r="I311" i="28" l="1"/>
  <c r="A355" i="28"/>
  <c r="I312" i="28" l="1"/>
  <c r="A356" i="28"/>
  <c r="I313" i="28" l="1"/>
  <c r="A357" i="28"/>
  <c r="I314" i="28" l="1"/>
  <c r="A358" i="28"/>
  <c r="I315" i="28" l="1"/>
  <c r="A359" i="28"/>
  <c r="I316" i="28" l="1"/>
  <c r="A360" i="28"/>
  <c r="I317" i="28" l="1"/>
  <c r="A361" i="28"/>
  <c r="I318" i="28" l="1"/>
  <c r="A362" i="28"/>
  <c r="I319" i="28" l="1"/>
  <c r="A363" i="28"/>
  <c r="I320" i="28" l="1"/>
  <c r="A364" i="28"/>
  <c r="I321" i="28" l="1"/>
  <c r="A365" i="28"/>
  <c r="I322" i="28" l="1"/>
  <c r="A366" i="28"/>
  <c r="I323" i="28" l="1"/>
  <c r="A367" i="28"/>
  <c r="I324" i="28" l="1"/>
  <c r="A368" i="28"/>
  <c r="I325" i="28" l="1"/>
  <c r="A369" i="28"/>
  <c r="I326" i="28" l="1"/>
  <c r="A370" i="28"/>
  <c r="I327" i="28" l="1"/>
  <c r="A371" i="28"/>
  <c r="I328" i="28" l="1"/>
  <c r="A372" i="28"/>
  <c r="I329" i="28" l="1"/>
  <c r="A373" i="28"/>
  <c r="I330" i="28" l="1"/>
  <c r="A374" i="28"/>
  <c r="I331" i="28" l="1"/>
  <c r="A375" i="28"/>
  <c r="I332" i="28" l="1"/>
  <c r="A376" i="28"/>
  <c r="I333" i="28" l="1"/>
  <c r="A377" i="28"/>
  <c r="I334" i="28" l="1"/>
  <c r="A378" i="28"/>
  <c r="I335" i="28" l="1"/>
  <c r="A379" i="28"/>
  <c r="I336" i="28" l="1"/>
  <c r="A380" i="28"/>
  <c r="I337" i="28" l="1"/>
  <c r="A381" i="28"/>
  <c r="I338" i="28" l="1"/>
  <c r="A382" i="28"/>
  <c r="I339" i="28" l="1"/>
  <c r="A383" i="28"/>
  <c r="I340" i="28" l="1"/>
  <c r="A384" i="28"/>
  <c r="I341" i="28" l="1"/>
  <c r="A385" i="28"/>
  <c r="I342" i="28" l="1"/>
  <c r="A386" i="28"/>
  <c r="I343" i="28" l="1"/>
  <c r="A387" i="28"/>
  <c r="I344" i="28" l="1"/>
  <c r="A388" i="28"/>
  <c r="I345" i="28" l="1"/>
  <c r="A389" i="28"/>
  <c r="I346" i="28" l="1"/>
  <c r="A390" i="28"/>
  <c r="I347" i="28" l="1"/>
  <c r="A391" i="28"/>
  <c r="I348" i="28" l="1"/>
  <c r="A392" i="28"/>
  <c r="I349" i="28" l="1"/>
  <c r="A393" i="28"/>
  <c r="I350" i="28" l="1"/>
  <c r="A394" i="28"/>
  <c r="I351" i="28" l="1"/>
  <c r="A395" i="28"/>
  <c r="I352" i="28" l="1"/>
  <c r="A396" i="28"/>
  <c r="I353" i="28" l="1"/>
  <c r="A397" i="28"/>
  <c r="I354" i="28" l="1"/>
  <c r="A398" i="28"/>
  <c r="I355" i="28" l="1"/>
  <c r="A399" i="28"/>
  <c r="I356" i="28" l="1"/>
  <c r="A400" i="28"/>
  <c r="I357" i="28" l="1"/>
  <c r="A401" i="28"/>
  <c r="I358" i="28" l="1"/>
  <c r="A402" i="28"/>
  <c r="I359" i="28" l="1"/>
  <c r="A403" i="28"/>
  <c r="I360" i="28" l="1"/>
  <c r="A404" i="28"/>
  <c r="I361" i="28" l="1"/>
  <c r="A405" i="28"/>
  <c r="I362" i="28" l="1"/>
  <c r="A406" i="28"/>
  <c r="I363" i="28" l="1"/>
  <c r="A407" i="28"/>
  <c r="I364" i="28" l="1"/>
  <c r="A408" i="28"/>
  <c r="I365" i="28" l="1"/>
  <c r="A409" i="28"/>
  <c r="I366" i="28" l="1"/>
  <c r="A410" i="28"/>
  <c r="I367" i="28" l="1"/>
  <c r="A411" i="28"/>
  <c r="I368" i="28" l="1"/>
  <c r="A412" i="28"/>
  <c r="I369" i="28" l="1"/>
  <c r="A413" i="28"/>
  <c r="I370" i="28" l="1"/>
  <c r="A414" i="28"/>
  <c r="I371" i="28" l="1"/>
  <c r="A415" i="28"/>
  <c r="I372" i="28" l="1"/>
  <c r="A416" i="28"/>
  <c r="I373" i="28" l="1"/>
  <c r="A417" i="28"/>
  <c r="I374" i="28" l="1"/>
  <c r="A418" i="28"/>
  <c r="I375" i="28" l="1"/>
  <c r="A419" i="28"/>
  <c r="I376" i="28" l="1"/>
  <c r="A420" i="28"/>
  <c r="I377" i="28" l="1"/>
  <c r="A421" i="28"/>
  <c r="I378" i="28" l="1"/>
  <c r="A422" i="28"/>
  <c r="I379" i="28" l="1"/>
  <c r="A423" i="28"/>
  <c r="I380" i="28" l="1"/>
  <c r="A424" i="28"/>
  <c r="I381" i="28" l="1"/>
  <c r="A425" i="28"/>
  <c r="I382" i="28" l="1"/>
  <c r="A426" i="28"/>
  <c r="I383" i="28" l="1"/>
  <c r="A427" i="28"/>
  <c r="I384" i="28" l="1"/>
  <c r="A428" i="28"/>
  <c r="I385" i="28" l="1"/>
  <c r="A429" i="28"/>
  <c r="I386" i="28" l="1"/>
  <c r="A430" i="28"/>
  <c r="I387" i="28" l="1"/>
  <c r="A431" i="28"/>
  <c r="I388" i="28" l="1"/>
  <c r="A432" i="28"/>
  <c r="I389" i="28" l="1"/>
  <c r="A433" i="28"/>
  <c r="I390" i="28" l="1"/>
  <c r="A434" i="28"/>
  <c r="I391" i="28" l="1"/>
  <c r="A435" i="28"/>
  <c r="I392" i="28" l="1"/>
  <c r="A436" i="28"/>
  <c r="I393" i="28" l="1"/>
  <c r="A437" i="28"/>
  <c r="I394" i="28" l="1"/>
  <c r="A438" i="28"/>
  <c r="I395" i="28" l="1"/>
  <c r="A439" i="28"/>
  <c r="I396" i="28" l="1"/>
  <c r="A440" i="28"/>
  <c r="I397" i="28" l="1"/>
  <c r="A441" i="28"/>
  <c r="I398" i="28" l="1"/>
  <c r="A442" i="28"/>
  <c r="I399" i="28" l="1"/>
  <c r="A443" i="28"/>
  <c r="I400" i="28" l="1"/>
  <c r="A444" i="28"/>
  <c r="I401" i="28" l="1"/>
  <c r="A445" i="28"/>
  <c r="I402" i="28" l="1"/>
  <c r="A446" i="28"/>
  <c r="I403" i="28" l="1"/>
  <c r="A447" i="28"/>
  <c r="I404" i="28" l="1"/>
  <c r="A448" i="28"/>
  <c r="I405" i="28" l="1"/>
  <c r="A449" i="28"/>
  <c r="I406" i="28" l="1"/>
  <c r="A450" i="28"/>
  <c r="I407" i="28" l="1"/>
  <c r="A451" i="28"/>
  <c r="I408" i="28" l="1"/>
  <c r="A452" i="28"/>
  <c r="I409" i="28" l="1"/>
  <c r="A453" i="28"/>
  <c r="I410" i="28" l="1"/>
  <c r="A454" i="28"/>
  <c r="I411" i="28" l="1"/>
  <c r="A455" i="28"/>
  <c r="I412" i="28" l="1"/>
  <c r="A456" i="28"/>
  <c r="I413" i="28" l="1"/>
  <c r="A457" i="28"/>
  <c r="I414" i="28" l="1"/>
  <c r="A458" i="28"/>
  <c r="I415" i="28" l="1"/>
  <c r="A459" i="28"/>
  <c r="I416" i="28" l="1"/>
  <c r="A460" i="28"/>
  <c r="I417" i="28" l="1"/>
  <c r="A461" i="28"/>
  <c r="I418" i="28" l="1"/>
  <c r="A462" i="28"/>
  <c r="I419" i="28" l="1"/>
  <c r="A463" i="28"/>
  <c r="I420" i="28" l="1"/>
  <c r="A464" i="28"/>
  <c r="I421" i="28" l="1"/>
  <c r="A465" i="28"/>
  <c r="I422" i="28" l="1"/>
  <c r="A466" i="28"/>
  <c r="I423" i="28" l="1"/>
  <c r="A467" i="28"/>
  <c r="I424" i="28" l="1"/>
  <c r="A468" i="28"/>
  <c r="I425" i="28" l="1"/>
  <c r="A469" i="28"/>
  <c r="I426" i="28" l="1"/>
  <c r="A470" i="28"/>
  <c r="I427" i="28" l="1"/>
  <c r="A471" i="28"/>
  <c r="I428" i="28" l="1"/>
  <c r="A472" i="28"/>
  <c r="I429" i="28" l="1"/>
  <c r="A473" i="28"/>
  <c r="I430" i="28" l="1"/>
  <c r="A474" i="28"/>
  <c r="I431" i="28" l="1"/>
  <c r="A475" i="28"/>
  <c r="I432" i="28" l="1"/>
  <c r="A476" i="28"/>
  <c r="I433" i="28" l="1"/>
  <c r="A477" i="28"/>
  <c r="I434" i="28" l="1"/>
  <c r="A478" i="28"/>
  <c r="I435" i="28" l="1"/>
  <c r="A479" i="28"/>
  <c r="I436" i="28" l="1"/>
  <c r="A480" i="28"/>
  <c r="I437" i="28" l="1"/>
  <c r="A481" i="28"/>
  <c r="I438" i="28" l="1"/>
  <c r="A482" i="28"/>
  <c r="I439" i="28" l="1"/>
  <c r="A483" i="28"/>
  <c r="I440" i="28" l="1"/>
  <c r="A484" i="28"/>
  <c r="I441" i="28" l="1"/>
  <c r="A485" i="28"/>
  <c r="I442" i="28" l="1"/>
  <c r="A486" i="28"/>
  <c r="I443" i="28" l="1"/>
  <c r="A487" i="28"/>
  <c r="I444" i="28" l="1"/>
  <c r="A488" i="28"/>
  <c r="I445" i="28" l="1"/>
  <c r="A489" i="28"/>
  <c r="I446" i="28" l="1"/>
  <c r="A490" i="28"/>
  <c r="I447" i="28" l="1"/>
  <c r="A491" i="28"/>
  <c r="I448" i="28" l="1"/>
  <c r="A492" i="28"/>
  <c r="I449" i="28" l="1"/>
  <c r="A493" i="28"/>
  <c r="I450" i="28" l="1"/>
  <c r="A494" i="28"/>
  <c r="I451" i="28" l="1"/>
  <c r="A495" i="28"/>
  <c r="I452" i="28" l="1"/>
  <c r="A496" i="28"/>
  <c r="I453" i="28" l="1"/>
  <c r="A497" i="28"/>
  <c r="I454" i="28" l="1"/>
  <c r="A498" i="28"/>
  <c r="I455" i="28" l="1"/>
  <c r="A499" i="28"/>
  <c r="I456" i="28" l="1"/>
  <c r="A500" i="28"/>
  <c r="I457" i="28" l="1"/>
  <c r="A501" i="28"/>
  <c r="I458" i="28" l="1"/>
  <c r="A502" i="28"/>
  <c r="I459" i="28" l="1"/>
  <c r="A503" i="28"/>
  <c r="I460" i="28" l="1"/>
  <c r="A504" i="28"/>
  <c r="I461" i="28" l="1"/>
  <c r="A505" i="28"/>
  <c r="I462" i="28" l="1"/>
  <c r="A506" i="28"/>
  <c r="I463" i="28" l="1"/>
  <c r="A507" i="28"/>
  <c r="I464" i="28" l="1"/>
  <c r="A508" i="28"/>
  <c r="I465" i="28" l="1"/>
  <c r="A509" i="28"/>
  <c r="I466" i="28" l="1"/>
  <c r="A510" i="28"/>
  <c r="I467" i="28" l="1"/>
  <c r="A511" i="28"/>
  <c r="I468" i="28" l="1"/>
  <c r="A512" i="28"/>
  <c r="I469" i="28" l="1"/>
  <c r="A513" i="28"/>
  <c r="I470" i="28" l="1"/>
  <c r="A514" i="28"/>
  <c r="I471" i="28" l="1"/>
  <c r="A515" i="28"/>
  <c r="I472" i="28" l="1"/>
  <c r="A516" i="28"/>
  <c r="I473" i="28" l="1"/>
  <c r="A517" i="28"/>
  <c r="I474" i="28" l="1"/>
  <c r="A518" i="28"/>
  <c r="I475" i="28" l="1"/>
  <c r="A519" i="28"/>
  <c r="I476" i="28" l="1"/>
  <c r="A520" i="28"/>
  <c r="I477" i="28" l="1"/>
  <c r="A521" i="28"/>
  <c r="I478" i="28" l="1"/>
  <c r="A522" i="28"/>
  <c r="I479" i="28" l="1"/>
  <c r="A523" i="28"/>
  <c r="I480" i="28" l="1"/>
  <c r="A524" i="28"/>
  <c r="I481" i="28" l="1"/>
  <c r="A525" i="28"/>
  <c r="I482" i="28" l="1"/>
  <c r="A526" i="28"/>
  <c r="I483" i="28" l="1"/>
  <c r="A527" i="28"/>
  <c r="I484" i="28" l="1"/>
  <c r="A528" i="28"/>
  <c r="I485" i="28" l="1"/>
  <c r="A529" i="28"/>
  <c r="I486" i="28" l="1"/>
  <c r="A530" i="28"/>
  <c r="I487" i="28" l="1"/>
  <c r="A531" i="28"/>
  <c r="I488" i="28" l="1"/>
  <c r="E6" i="24"/>
  <c r="G29" i="25"/>
  <c r="I489" i="28" l="1"/>
  <c r="I490" i="28" l="1"/>
  <c r="I491" i="28" l="1"/>
  <c r="I492" i="28" l="1"/>
  <c r="I493" i="28" l="1"/>
  <c r="I494" i="28" l="1"/>
  <c r="I495" i="28" l="1"/>
  <c r="I496" i="28" l="1"/>
  <c r="I497" i="28" l="1"/>
  <c r="I498" i="28" l="1"/>
  <c r="I499" i="28" l="1"/>
  <c r="I500" i="28" l="1"/>
  <c r="I501" i="28" l="1"/>
  <c r="I502" i="28" l="1"/>
  <c r="I503" i="28" l="1"/>
  <c r="I504" i="28" l="1"/>
  <c r="I505" i="28" l="1"/>
  <c r="I506" i="28" l="1"/>
  <c r="I507" i="28" l="1"/>
  <c r="I508" i="28" l="1"/>
  <c r="I509" i="28" l="1"/>
  <c r="I510" i="28" l="1"/>
  <c r="I511" i="28" l="1"/>
  <c r="I512" i="28" l="1"/>
  <c r="I513" i="28" l="1"/>
  <c r="I514" i="28" l="1"/>
  <c r="I515" i="28" l="1"/>
  <c r="I516" i="28" l="1"/>
  <c r="I517" i="28" l="1"/>
  <c r="I518" i="28" l="1"/>
  <c r="I519" i="28" l="1"/>
  <c r="I520" i="28" l="1"/>
  <c r="I521" i="28" l="1"/>
  <c r="I522" i="28" l="1"/>
  <c r="I523" i="28" l="1"/>
  <c r="I524" i="28" l="1"/>
  <c r="I525" i="28" l="1"/>
  <c r="I526" i="28" l="1"/>
  <c r="I527" i="28" l="1"/>
  <c r="I528" i="28" l="1"/>
  <c r="I529" i="28" l="1"/>
  <c r="I530" i="28" l="1"/>
  <c r="I531" i="28" l="1"/>
  <c r="J32" i="28"/>
  <c r="E7" i="24" s="1"/>
  <c r="F2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Palička</author>
    <author>Martin Orlík</author>
  </authors>
  <commentList>
    <comment ref="D14" authorId="0" shapeId="0" xr:uid="{00000000-0006-0000-0200-000001000000}">
      <text>
        <r>
          <rPr>
            <sz val="9"/>
            <color indexed="81"/>
            <rFont val="Tahoma"/>
            <family val="2"/>
            <charset val="238"/>
          </rPr>
          <t xml:space="preserve">Zde prosím vyplňte jména všech trenérů, </t>
        </r>
        <r>
          <rPr>
            <b/>
            <sz val="9"/>
            <color indexed="81"/>
            <rFont val="Tahoma"/>
            <family val="2"/>
            <charset val="238"/>
          </rPr>
          <t>kteří trénují minimálně jednu startující formaci na této soutěži</t>
        </r>
        <r>
          <rPr>
            <sz val="9"/>
            <color indexed="81"/>
            <rFont val="Tahoma"/>
            <family val="2"/>
            <charset val="238"/>
          </rPr>
          <t xml:space="preserve"> - potřebné pro další vyplňování přihlášek.</t>
        </r>
      </text>
    </comment>
    <comment ref="C23" authorId="0" shapeId="0" xr:uid="{00000000-0006-0000-0200-000003000000}">
      <text>
        <r>
          <rPr>
            <sz val="9"/>
            <color indexed="81"/>
            <rFont val="Tahoma"/>
            <family val="2"/>
            <charset val="238"/>
          </rPr>
          <t>Počet přihlášek, které chcete poslat - nutné vyplnit pro další pokračování. Zadejte číslo od 1 do 20.</t>
        </r>
      </text>
    </comment>
    <comment ref="C24" authorId="0" shapeId="0" xr:uid="{00000000-0006-0000-0200-000002000000}">
      <text>
        <r>
          <rPr>
            <sz val="9"/>
            <color indexed="81"/>
            <rFont val="Tahoma"/>
            <family val="2"/>
            <charset val="238"/>
          </rPr>
          <t>Fyzický počet startujících mažoretek. Jedná se o počet osob, které přijedou soutěžit</t>
        </r>
        <r>
          <rPr>
            <b/>
            <sz val="9"/>
            <color indexed="81"/>
            <rFont val="Tahoma"/>
            <family val="2"/>
            <charset val="238"/>
          </rPr>
          <t xml:space="preserve"> (bez trenérů, bez rodičů)</t>
        </r>
        <r>
          <rPr>
            <sz val="9"/>
            <color indexed="81"/>
            <rFont val="Tahoma"/>
            <family val="2"/>
            <charset val="238"/>
          </rPr>
          <t>.</t>
        </r>
      </text>
    </comment>
    <comment ref="C25" authorId="1" shapeId="0" xr:uid="{3DCD950C-B4FE-4BFA-BBB9-28101DDE84AE}">
      <text>
        <r>
          <rPr>
            <sz val="11"/>
            <color theme="1"/>
            <rFont val="Calibri"/>
            <family val="2"/>
            <charset val="238"/>
            <scheme val="minor"/>
          </rPr>
          <t>Automatický výpočet.</t>
        </r>
      </text>
    </comment>
    <comment ref="C26" authorId="1" shapeId="0" xr:uid="{CC43CE28-61B8-4DCB-BBA8-41921F58E167}">
      <text>
        <r>
          <rPr>
            <sz val="11"/>
            <color theme="1"/>
            <rFont val="Calibri"/>
            <family val="2"/>
            <charset val="238"/>
            <scheme val="minor"/>
          </rPr>
          <t>Pokud je někdo uveden mezi osmi trenéry v tabulce výše a zárověň bude i startovat jako soutěžící, tak jej prosím započítejte zde.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E9" authorId="0" shapeId="0" xr:uid="{00000000-0006-0000-0300-000001000000}">
      <text>
        <r>
          <rPr>
            <sz val="9"/>
            <color indexed="81"/>
            <rFont val="Tahoma"/>
            <family val="2"/>
            <charset val="238"/>
          </rPr>
          <t>= počet všech startujících mažoretek ve všech přihláškách - pro výpočet ceny startovného</t>
        </r>
      </text>
    </comment>
  </commentList>
</comments>
</file>

<file path=xl/sharedStrings.xml><?xml version="1.0" encoding="utf-8"?>
<sst xmlns="http://schemas.openxmlformats.org/spreadsheetml/2006/main" count="722" uniqueCount="333">
  <si>
    <t>Jméno</t>
  </si>
  <si>
    <t>Soutěžní kategorie</t>
  </si>
  <si>
    <t>Informace o soutěžní formaci</t>
  </si>
  <si>
    <t>Přijmení</t>
  </si>
  <si>
    <t>Název klubu:</t>
  </si>
  <si>
    <t>Kontaktní osoba:</t>
  </si>
  <si>
    <t>Ulice a č.p.:</t>
  </si>
  <si>
    <t>Telefon:</t>
  </si>
  <si>
    <t>E-mail:</t>
  </si>
  <si>
    <t>Vedoucí, trenéři:</t>
  </si>
  <si>
    <t>1.</t>
  </si>
  <si>
    <t>2.</t>
  </si>
  <si>
    <t>3.</t>
  </si>
  <si>
    <t>4.</t>
  </si>
  <si>
    <t>5.</t>
  </si>
  <si>
    <t>6.</t>
  </si>
  <si>
    <t>7.</t>
  </si>
  <si>
    <t>8.</t>
  </si>
  <si>
    <t>9.</t>
  </si>
  <si>
    <t>10.</t>
  </si>
  <si>
    <t>Informace o klubu</t>
  </si>
  <si>
    <t>Počet mažoretek:</t>
  </si>
  <si>
    <t>Celkem startů:</t>
  </si>
  <si>
    <t>Hlášení chybového stavu názvu klubu:</t>
  </si>
  <si>
    <t>Webové stránky:</t>
  </si>
  <si>
    <t>Celkem formací:</t>
  </si>
  <si>
    <t>Cena za start na soutěži:</t>
  </si>
  <si>
    <t>Termín uzávěrky:</t>
  </si>
  <si>
    <t>Termín uzávěrky je:</t>
  </si>
  <si>
    <t>Cena za start</t>
  </si>
  <si>
    <t>Odesláním přihlášky souhlasíte s propozicemi soutěže, které jsou k dispozici na www.tornadoostrava.cz</t>
  </si>
  <si>
    <t>Little Kadetky</t>
  </si>
  <si>
    <t>Kadetky</t>
  </si>
  <si>
    <t>Juniorky</t>
  </si>
  <si>
    <t>Seniorky</t>
  </si>
  <si>
    <t>SÓLO</t>
  </si>
  <si>
    <t>DUO/TRIO</t>
  </si>
  <si>
    <t>MINIFORMACE</t>
  </si>
  <si>
    <t>FORMACE</t>
  </si>
  <si>
    <t>2bat SÓLO</t>
  </si>
  <si>
    <t>Délky skladeb pro soutěžní kategorie</t>
  </si>
  <si>
    <t>min</t>
  </si>
  <si>
    <t>max</t>
  </si>
  <si>
    <t>Soutěžní kategorie:</t>
  </si>
  <si>
    <t>Věková kategorie:</t>
  </si>
  <si>
    <t>Výkonnostní třída (A, B):</t>
  </si>
  <si>
    <t>Název skladby:</t>
  </si>
  <si>
    <t>Počet soutěžících:</t>
  </si>
  <si>
    <t>Jméno vedoucí:</t>
  </si>
  <si>
    <t>Seznam soutěžících</t>
  </si>
  <si>
    <r>
      <rPr>
        <b/>
        <sz val="12"/>
        <color theme="1"/>
        <rFont val="Calibri"/>
        <family val="2"/>
        <charset val="238"/>
        <scheme val="minor"/>
      </rPr>
      <t>Věk</t>
    </r>
    <r>
      <rPr>
        <sz val="12"/>
        <color theme="1"/>
        <rFont val="Calibri"/>
        <family val="2"/>
        <charset val="238"/>
        <scheme val="minor"/>
      </rPr>
      <t xml:space="preserve"> - rozhodný pro zařazení do kategorie</t>
    </r>
  </si>
  <si>
    <t>Délka skladby:</t>
  </si>
  <si>
    <t>11.</t>
  </si>
  <si>
    <t>12.</t>
  </si>
  <si>
    <t>13.</t>
  </si>
  <si>
    <t>14.</t>
  </si>
  <si>
    <t>15.</t>
  </si>
  <si>
    <t>16.</t>
  </si>
  <si>
    <t>17.</t>
  </si>
  <si>
    <t>18.</t>
  </si>
  <si>
    <t>19.</t>
  </si>
  <si>
    <t>20.</t>
  </si>
  <si>
    <t>Celkový počet soutěžících:</t>
  </si>
  <si>
    <t>Celkový počet vedoucích:</t>
  </si>
  <si>
    <t>Celkem startovních formací:</t>
  </si>
  <si>
    <t>Souhrnné informace</t>
  </si>
  <si>
    <t>startovné</t>
  </si>
  <si>
    <t>čas</t>
  </si>
  <si>
    <t>kat.</t>
  </si>
  <si>
    <t>poč.</t>
  </si>
  <si>
    <t>název</t>
  </si>
  <si>
    <t>CHYBA 1</t>
  </si>
  <si>
    <t>Zde naleznete automaticky generovaný souhrn z Vašich přihlášek. Není potřebné nic vyplňovat.</t>
  </si>
  <si>
    <t>V případě, že chcete do soutěže přihlásit více než 20 formací, prosíme o vyplnění dalšího souboru.</t>
  </si>
  <si>
    <t>A</t>
  </si>
  <si>
    <t>Název klubu</t>
  </si>
  <si>
    <t>Trenérka</t>
  </si>
  <si>
    <t>Název skladby</t>
  </si>
  <si>
    <t>Délka skladby</t>
  </si>
  <si>
    <t>Počet soutěžících</t>
  </si>
  <si>
    <t>jména u S a DT</t>
  </si>
  <si>
    <t>Výkonnostní třída</t>
  </si>
  <si>
    <t>Pro čas:</t>
  </si>
  <si>
    <t>Tornádo říká:</t>
  </si>
  <si>
    <t>Pro věkovou kategorii:</t>
  </si>
  <si>
    <t>Pro soutěžní kategorii:</t>
  </si>
  <si>
    <t>Pro zadání trenérů - nápověda:</t>
  </si>
  <si>
    <t>Pro zadání trenérů - upozornění:</t>
  </si>
  <si>
    <t>Pokoušíte se zadat trenéra, který není uveden v seznamu. Prosím, doplňte jej na list: "Základní informace o klubu".</t>
  </si>
  <si>
    <t>Jména všech trenérů zadejte na listu: "Základní informace o klubu", poté jen vybírejte ze seznamu.</t>
  </si>
  <si>
    <t>Pro zadání počtu formací:</t>
  </si>
  <si>
    <t>Možný počet přihlášek je 1 - 20. V případě, že chcete do soutěže přihlásit více než 20 formací, prosíme o vyplnění dalšího souboru.</t>
  </si>
  <si>
    <t>Vyplňte, prosím, počet formací na listu "Základní informace o klubu".</t>
  </si>
  <si>
    <t>Vyplňte, prosím, správný počet formací na listu "Základní informace o klubu".</t>
  </si>
  <si>
    <t>Vyplňte, prosím, název klubu a počet formací na listu: "Základní informace o klubu".</t>
  </si>
  <si>
    <t>Vyplňte, prosím, název klubu a správný počet formací na listu: "Základní informace o klubu".</t>
  </si>
  <si>
    <t>Vyplňte, prosím, název klubu na listu: "Základní informace o klubu".</t>
  </si>
  <si>
    <t>Chybové hlášení pro vzorečky - při úpravě se změní automaticky všude:</t>
  </si>
  <si>
    <t>Chybové hlášení pro ověřování zadaných dat - při úpravě se nezmění automaticky všude:</t>
  </si>
  <si>
    <t>Prosím vyplňte ve formátu m:ss, např.: 1:30</t>
  </si>
  <si>
    <t>Pokoušíte se zadat datum, které je v budoucnosti.</t>
  </si>
  <si>
    <t>Pro zadání data narození:</t>
  </si>
  <si>
    <t>Pro zadaní počtu soutěžících:</t>
  </si>
  <si>
    <t>Řádek není vyplněn korektně, důvod zobrazen v kolonce: Věk.</t>
  </si>
  <si>
    <t>Věk se vypočítá automaticky.</t>
  </si>
  <si>
    <t>Pro vyplňování seznamu zadejte počet soutěžících.</t>
  </si>
  <si>
    <t>Výkonnostní kategorie</t>
  </si>
  <si>
    <t>B</t>
  </si>
  <si>
    <t>Den konání ročníku:</t>
  </si>
  <si>
    <t>Dnů do uzávěrky zbývá:</t>
  </si>
  <si>
    <t>Dnů do soutěže zbývá:</t>
  </si>
  <si>
    <t>Pro zadaní výkonnostní třídy:</t>
  </si>
  <si>
    <t>Seznam pro případ nesplnění podmínky</t>
  </si>
  <si>
    <t>Chyba uvedena v buňce: "A1",</t>
  </si>
  <si>
    <t>pro pokračování opravte chybu.</t>
  </si>
  <si>
    <t>jména soutěžících (pro S a DT)</t>
  </si>
  <si>
    <t>zadejte Jméno nebo Příjmení</t>
  </si>
  <si>
    <t>Věkové kategorie</t>
  </si>
  <si>
    <t>Dnešní datum:</t>
  </si>
  <si>
    <t>Počet připravených řádků v tabulce odpovídá zvolenému počtu přihlašovaných formací na úvodním listu.</t>
  </si>
  <si>
    <t>Vyplněných přihlášek má být:</t>
  </si>
  <si>
    <t>2bat DUO/TRIO</t>
  </si>
  <si>
    <t>Zadaný seznam soutěžících je v pořádku a odpovídá dané soutěžní kategorii.</t>
  </si>
  <si>
    <t>Přihlášku jsme se pokusili udělat co nejjednodušší pro správné vyplnění, v případě problémů či dotazů nám prosím napište.</t>
  </si>
  <si>
    <t>kontaktní osoba</t>
  </si>
  <si>
    <t>telefon</t>
  </si>
  <si>
    <t>e-mail</t>
  </si>
  <si>
    <t>počet trenérů</t>
  </si>
  <si>
    <t>počet soutěžících</t>
  </si>
  <si>
    <t>počet formací</t>
  </si>
  <si>
    <t>Rok narození</t>
  </si>
  <si>
    <t>Rozhodný rok pro výpočet věku</t>
  </si>
  <si>
    <t>Vyberte ze seznamu:</t>
  </si>
  <si>
    <t>Seznam pro potvrzení se zpracováváním údajů - GDPR</t>
  </si>
  <si>
    <t>Nedostaneme souhlas se zpracováním údajů</t>
  </si>
  <si>
    <t>Souhlas byl uložen, Vaši přihlášku zpracujeme, jakmile ji obdržíme.</t>
  </si>
  <si>
    <t>Stav Vašeho souhlasu:</t>
  </si>
  <si>
    <t>Bez udělěného souhlasu nelze zpracovávat osobní údaje uvedené v příhlášce a nelze Vás zařadit mezi přihlášené.</t>
  </si>
  <si>
    <t>Prosím vyplňte správně soutěžní kategorii. Stávající text smažte a rozklikněte šipku vedle buňky či ručně vyplňte soutěžní kategorii dle níže uvedeného:
„SÓLO“
„DUO/TRIO“
„MINIFORMACE“
„FORMACE“
„2bat SÓLO“
„2bat DUO/TRIO“</t>
  </si>
  <si>
    <t>Prosím vyplňte správně věkovou kategorii. Stávající text smažte a rozklikněte šipku vedle buňky či ručně vyplňte věkovou kategorii dle níže uvedeného:
„Little Kadetky“
„Kadetky“
„Juniorky“
„Seniorky“</t>
  </si>
  <si>
    <t>Přihlášky posílejte na e-mail tornado@radamok.cz dle pokynů v propozicích soutěže; pro technické dotazy k vyplnění přihlášky nás můžete také kontaktovat na tel. čísle 777 060 218.</t>
  </si>
  <si>
    <t>Udělení souhlasů</t>
  </si>
  <si>
    <t>Beru na vědomí, že své souhlasy mohu písemně kdykoliv odvolat a správce mé údaje do jednoho roku zlikviduje.</t>
  </si>
  <si>
    <t>Potvrzuji</t>
  </si>
  <si>
    <t>Nepotvrzuji</t>
  </si>
  <si>
    <t>Mám souhlas zákonných zástupců všech přihlašovaných se zpracováním osobních údajů třetí osobou.</t>
  </si>
  <si>
    <t>Souhlasím</t>
  </si>
  <si>
    <t>Nesouhlasím</t>
  </si>
  <si>
    <t>Pro udělení souhlasu se zpracování osobních údajů</t>
  </si>
  <si>
    <t>Vyberte ze seznamu nebo ručně napište:
„Potvrzuji"
„Nepotvrzuji"</t>
  </si>
  <si>
    <t>Vyplňte, prosím, jméno a rok narození.</t>
  </si>
  <si>
    <t>zadejte Rok narození</t>
  </si>
  <si>
    <t>vzorové vyplnění přihlášky</t>
  </si>
  <si>
    <t>vyplňte jednotlivé přihlášky na základě zadaného počtu formací z listu: „Základní informace o klubu“ , možné hodnoty buněk níže, vyplňujte přesně v uvedeném znění</t>
  </si>
  <si>
    <t>„Přihláška č. 1 až 20“
kategorie</t>
  </si>
  <si>
    <t>vyplňte dle skutečnosti, možné hodnoty buněk níže, vyplňujte přesně v uvedeném znění</t>
  </si>
  <si>
    <t>„Udělení souhlasů“</t>
  </si>
  <si>
    <t>nevyplňujte nic, slouží pro Vás pouze jako přehled správně vyplněných přihlášek</t>
  </si>
  <si>
    <t>„Přehled přihlášek“</t>
  </si>
  <si>
    <t>vyplňte všechny informace o vašem klubu, jinak nebude možné pokračovat ve vyplňování přihlášky, informace k vyplnění trenérů viz níže</t>
  </si>
  <si>
    <t>„Základní informace o klubu“</t>
  </si>
  <si>
    <t>Na listu:</t>
  </si>
  <si>
    <t>Martin Orlík (administrátor přihlášek)</t>
  </si>
  <si>
    <t>pro telefonické dotazy:</t>
  </si>
  <si>
    <t>email soutěže</t>
  </si>
  <si>
    <t>tornado@radamok.cz</t>
  </si>
  <si>
    <t>pro e-mailový kontakt:</t>
  </si>
  <si>
    <t>V případě problémů či dotazů nám prosím napište či volejte, vše s Vámi rádi vyřešíme.</t>
  </si>
  <si>
    <t>Přihlášku jsme se pokusili udělat co nejjednodušší pro správné vyplnění. Pokud něco nebude vyplněno správně, přihláška by Vám sama měla vypsat, co je potřeba doplnit, nicméně je možné, že se Váš program bude chovat jinak a chybu nevypíše (může to být způsobeno jinou verzí Excelu nebo zabezpečením Vašeho počítače), také je možné, že neuvidíte "našeptávací" seznamy, níže naleznete seznam možností, co do jaké buňky vyplňovat a další informace.</t>
  </si>
  <si>
    <t xml:space="preserve">Nápověda k </t>
  </si>
  <si>
    <t>Kategorie před</t>
  </si>
  <si>
    <t>Kategorie po</t>
  </si>
  <si>
    <t>trenéři + soutěžící</t>
  </si>
  <si>
    <t>jména kompletní S a DT</t>
  </si>
  <si>
    <t>poznámky</t>
  </si>
  <si>
    <t>odhlášky psát "X"</t>
  </si>
  <si>
    <t>Přihláška č. 1</t>
  </si>
  <si>
    <t>Přihláška č. 2</t>
  </si>
  <si>
    <t>Přihláška č. 3</t>
  </si>
  <si>
    <t>Přihláška č. 4</t>
  </si>
  <si>
    <t>Přihláška č. 5</t>
  </si>
  <si>
    <t>Přihláška č. 6</t>
  </si>
  <si>
    <t>Přihláška č. 7</t>
  </si>
  <si>
    <t>Přihláška č. 8</t>
  </si>
  <si>
    <t>Přihláška č. 9</t>
  </si>
  <si>
    <t>Přihláška č. 10</t>
  </si>
  <si>
    <t>Přihláška č. 11</t>
  </si>
  <si>
    <t>Přihláška č. 12</t>
  </si>
  <si>
    <t>Přihláška č. 13</t>
  </si>
  <si>
    <t>Přihláška č. 14</t>
  </si>
  <si>
    <t>Přihláška č. 15</t>
  </si>
  <si>
    <t>Přihláška č. 16</t>
  </si>
  <si>
    <t>Přihláška č. 17</t>
  </si>
  <si>
    <t>Přihláška č. 18</t>
  </si>
  <si>
    <t>Přihláška č. 19</t>
  </si>
  <si>
    <t>Přihláška č. 20</t>
  </si>
  <si>
    <t>Přihláška č. 21</t>
  </si>
  <si>
    <t>Přihláška č. 22</t>
  </si>
  <si>
    <t>Přihláška č. 23</t>
  </si>
  <si>
    <t>Přihláška č. 24</t>
  </si>
  <si>
    <t>Přihláška č. 25</t>
  </si>
  <si>
    <t>název klubu</t>
  </si>
  <si>
    <t>počet startů</t>
  </si>
  <si>
    <t>Názvy listů:</t>
  </si>
  <si>
    <t>neměnit pořadí sloupců</t>
  </si>
  <si>
    <t>Věkový průměr Vámi zadaných soutěžících neodpovídá ani jedné otevřené věkové kategorii.</t>
  </si>
  <si>
    <t>Věkový průměr:</t>
  </si>
  <si>
    <t>Automatický výpočet.</t>
  </si>
  <si>
    <t>Věk nejstarší soutěžící:</t>
  </si>
  <si>
    <t>Věk soutěžící:</t>
  </si>
  <si>
    <t>Vyplňte soutěžní kategorii.</t>
  </si>
  <si>
    <t>Výpočet pro zařazení do věkové kategorie.</t>
  </si>
  <si>
    <t>Prosím vyplňte správně výkonnostní třídu. Stávající text smažte a rozklikněte šipku vedle buňky či ručně vyplňte výkonnostní třídu dle níže uvedeného:
„A"
„B" - mimo 2bat</t>
  </si>
  <si>
    <t>Viz chyba vpravo.</t>
  </si>
  <si>
    <t>Opravte chyby vedle seznamu jmen.</t>
  </si>
  <si>
    <t>Pro zjištění čísla přihlášky</t>
  </si>
  <si>
    <t>pocet_znaku_prihlasky_1-9</t>
  </si>
  <si>
    <t>pocet_znaku_prihlasky_10-99</t>
  </si>
  <si>
    <t>CHYBA! - ups, toto se nemělo stát, prosím kontaktujte nás a společně to vyřešíme</t>
  </si>
  <si>
    <t>NA_nazev_klubu</t>
  </si>
  <si>
    <t>NA_pocet_formaci</t>
  </si>
  <si>
    <t>NA_nazev_klubu_A_pocet_formaci</t>
  </si>
  <si>
    <t>NA_nazev_klubu_A_spatny_pocet_formaci</t>
  </si>
  <si>
    <t>neodpovidajici_pocet_formaci</t>
  </si>
  <si>
    <t>Požadavek na vyplnění:</t>
  </si>
  <si>
    <t>vyplnte</t>
  </si>
  <si>
    <t>vyplnte_ze_seznamu</t>
  </si>
  <si>
    <t>vyplnte_cas</t>
  </si>
  <si>
    <t>chyba_kumulativni</t>
  </si>
  <si>
    <t>list_ok</t>
  </si>
  <si>
    <t>Čas neodpovídá zvolené soutěžní kategorii.</t>
  </si>
  <si>
    <t>Počet neodpovídá zvolené soutěžní kategorii.</t>
  </si>
  <si>
    <t>Prosím vyplňte vybráním z rozevíracího seznamu.</t>
  </si>
  <si>
    <t>Prosím vyplňte.</t>
  </si>
  <si>
    <t>vek_prumer</t>
  </si>
  <si>
    <t>vek_soutezici</t>
  </si>
  <si>
    <t>vek_nejstarsi_soutezici</t>
  </si>
  <si>
    <t>auto_vypocet</t>
  </si>
  <si>
    <t>vyplnte_sout_kat</t>
  </si>
  <si>
    <t>vyplnte_spravny_pocet</t>
  </si>
  <si>
    <t>vyplnte_spravny_cas</t>
  </si>
  <si>
    <t>Hlášení u výpočtu pro zařazení do věkové kategorie:</t>
  </si>
  <si>
    <t>Chybové hlášení pro celý list přihlášky:</t>
  </si>
  <si>
    <t>chyba_vpravo</t>
  </si>
  <si>
    <t>chyba_v_seznamu_jmen</t>
  </si>
  <si>
    <t>chyba_mimo_vek_kategorie</t>
  </si>
  <si>
    <t>Pro výpočet je nutno vyplnit soutěžní kategorii a věkovou kategorii.</t>
  </si>
  <si>
    <t>chyba_chybi_vek_sout_kategorie</t>
  </si>
  <si>
    <t>Hlášení ve jmenném seznamu:</t>
  </si>
  <si>
    <t>auto_vypocet_veku</t>
  </si>
  <si>
    <t>chyba_chybi_jmeno_X_prijmeni</t>
  </si>
  <si>
    <t>chyba_chybi_rok_narozeni</t>
  </si>
  <si>
    <t>rok_pro_vypocet_veku</t>
  </si>
  <si>
    <t>chyba_chybi_pocet_soutezicich</t>
  </si>
  <si>
    <t>chyba_chybi_jmeno_A_rok</t>
  </si>
  <si>
    <t>chyba_vypoctu_veku</t>
  </si>
  <si>
    <t>chyba_vice_soutezicich</t>
  </si>
  <si>
    <t>vyplnte_soutezni_kategorii</t>
  </si>
  <si>
    <t>Prosím vyplňte soutěžní kategorii.</t>
  </si>
  <si>
    <t>Toto hlášení se zobrazuje na listu přihlášky v buňce A1, když nastanou hlášené situace.</t>
  </si>
  <si>
    <t>Toto hlášení se zobrazuje v buňkách  F4-7.</t>
  </si>
  <si>
    <t>Hlášení pro buňky  F6-7 když došlo ke změně času či počtu po kontrole ověření při zadání a již neodpovídá druhé hodnotě.</t>
  </si>
  <si>
    <t>Hlášení pro celý list přihlášky když je jakákoli chyba či když je připravena k odeslání.</t>
  </si>
  <si>
    <t>Hlášení před započetím vyplňování přihlášky.</t>
  </si>
  <si>
    <t>Hlášení když nebude věk odpovídat ani jedné kategorii.</t>
  </si>
  <si>
    <t>Pro buňku B12, zjištění o jakou se jedná soutěžní kategorii a podle toho uvedení co se bude počítat, pokud není uvedena požadavek na vyplnění.</t>
  </si>
  <si>
    <t>Po buňku s věkem a věkovou kategorií, když vedle bude uvedena chyba - nezobrazit výpočet.</t>
  </si>
  <si>
    <t>Pro hlášení chyb u výpočtu věku - když je jakýkoli řádek se jmény špatně nebo když není uvedena věková a souěžní kategorie.</t>
  </si>
  <si>
    <t>Hlášení dokud není vyplněn počet soutěžících a tím pádem nejsou ani nachystané řádky pro vyplňování.</t>
  </si>
  <si>
    <t>Hlášení v kolonce věku soutěžící dle toho co nastalo.</t>
  </si>
  <si>
    <t>Hlášení vedle buňky s věkem soutěžící pro další kontroly na listu že seznam je vyplněn v pořádku.</t>
  </si>
  <si>
    <r>
      <t xml:space="preserve">Když je vyplněno více soutěžících než je navoleno. </t>
    </r>
    <r>
      <rPr>
        <b/>
        <sz val="11"/>
        <color theme="1"/>
        <rFont val="Calibri"/>
        <family val="2"/>
        <charset val="238"/>
        <scheme val="minor"/>
      </rPr>
      <t>Pozor zde se počítá pozice buňky!!!!</t>
    </r>
  </si>
  <si>
    <t>Přihláška č. XX jméno/rok narození</t>
  </si>
  <si>
    <t>cena_za_start</t>
  </si>
  <si>
    <t>chyba_zkratky_soutezni_kategorie</t>
  </si>
  <si>
    <t>Chyba v souhrnu přihlášek:</t>
  </si>
  <si>
    <t>Chyba v souhrnu přihlášek když nebude nějaká přihláška vyplněna správně nezobrazí se data. (před se doplňuje dané číslo přihlášky)</t>
  </si>
  <si>
    <t>chyba_listu_prihlasky</t>
  </si>
  <si>
    <t>V přehledu přihlášek probíhá ve sloupci E vypočet zkratky soutěžní kategoie/ když nebude odpovídat žádné kombinaci (resp. chybí vstupní data) vypíše tuto chybu.</t>
  </si>
  <si>
    <t>Prosím zadejte počet soutěžících, který odpovídá zvolené soutěžní kategorii. Počty soutěžících pro jednotlivé soutěžní kategorie naleznete v Propozicích aktuálního ročníku soutěže Tornádo.</t>
  </si>
  <si>
    <t>Prosím zadejte čas, který odpovídá zvolené soutěžní kategorii. Časy pro jednotlivé soutěžní kategorie naleznete v Propozicích aktuálního ročníku soutěže Tornádo.</t>
  </si>
  <si>
    <t>S</t>
  </si>
  <si>
    <t>F</t>
  </si>
  <si>
    <t>DT</t>
  </si>
  <si>
    <t>MF</t>
  </si>
  <si>
    <t>2S</t>
  </si>
  <si>
    <t>2DT</t>
  </si>
  <si>
    <t>Litt</t>
  </si>
  <si>
    <t>Kad</t>
  </si>
  <si>
    <t>Sen</t>
  </si>
  <si>
    <t>Jun</t>
  </si>
  <si>
    <t>Tabulka zkratek pro věkovou kategorii</t>
  </si>
  <si>
    <t>Tabulka zkratek pro soutěžní kategorii</t>
  </si>
  <si>
    <t>Toto je pro případ nepředvídatelného výpočtu v názvu klubu.</t>
  </si>
  <si>
    <t>chyba_neznama</t>
  </si>
  <si>
    <t>chyba_souhlasy_neodpovezeno</t>
  </si>
  <si>
    <t>chyba_souhlasy_bez_nutnych_souhlasu</t>
  </si>
  <si>
    <t>souhlasy_ok</t>
  </si>
  <si>
    <t>V listu udělení souhlasů se zobrazuje když nezodpověděli nějakou otázku.</t>
  </si>
  <si>
    <t>V listu udělení souhlasů se zobrazuje když nedají 1. nebo 2. souhlas a když je vše ještě prázdné.</t>
  </si>
  <si>
    <t>V listu udělení souhlasů se zobrazuje když dají 1. a 2. souhlas.</t>
  </si>
  <si>
    <t>termin_uzaverky</t>
  </si>
  <si>
    <t>den_konaní_rocniku</t>
  </si>
  <si>
    <t>dnes</t>
  </si>
  <si>
    <t>věky startujících</t>
  </si>
  <si>
    <t>Přehled přihlášených formací</t>
  </si>
  <si>
    <t>- zkontrolujte, že v dané přihlášce není žádná chyba NEBO pokud ji nechcete vyplňovat, změňte počet formací na úvodním listu přihlášky.</t>
  </si>
  <si>
    <t>Město/PSČ:</t>
  </si>
  <si>
    <t>Asociace (dobrovolné):</t>
  </si>
  <si>
    <t>Trenér č. 1</t>
  </si>
  <si>
    <t>Trenér č. 2</t>
  </si>
  <si>
    <t>Ano</t>
  </si>
  <si>
    <t>Ne</t>
  </si>
  <si>
    <t>startující trenéři</t>
  </si>
  <si>
    <t>trenéři plus soutěžící, mínus startující trenéři</t>
  </si>
  <si>
    <t xml:space="preserve">jméno 1. soutěžící (S a DT)
</t>
  </si>
  <si>
    <t>jméno 2. soutěžící (S a DT)</t>
  </si>
  <si>
    <t>jméno 3. soutěžící (S a DT)</t>
  </si>
  <si>
    <t>Počet trenérů:</t>
  </si>
  <si>
    <t>počet startujících trenérů</t>
  </si>
  <si>
    <t>Z toho bude startovat i jako soutěžící:</t>
  </si>
  <si>
    <t>Je nezbytné vybrat odpověď u všech otázek (2).</t>
  </si>
  <si>
    <t>Zkontrolujte, že máte správně vyplněny údaje: Soutěžní kategorie, Výkonnostní třída, Počet soutěžících a Délka skladby; a že jste u trenérů uvedli, zda startují v této formaci; a vedle seznamu jmen nejsou žádné chyby.</t>
  </si>
  <si>
    <t>vyplnte_trenera1</t>
  </si>
  <si>
    <t>vyplnte_trenera2</t>
  </si>
  <si>
    <t>Vyplňte, zda trenér č. 1 startuje v této formaci.</t>
  </si>
  <si>
    <t>Vyplňte, zda trenér č. 2 startuje v této formaci.</t>
  </si>
  <si>
    <t>spojeno</t>
  </si>
  <si>
    <t>počet jedinečných</t>
  </si>
  <si>
    <t>x ?</t>
  </si>
  <si>
    <t>Data platné pro ročník 2024</t>
  </si>
  <si>
    <t>Seznámil/a jsem se s dokumentem "Propozice Tornádo 2024" a beru na vědomí všechny informace v něm uvedené.</t>
  </si>
  <si>
    <t>verze 2024_1.1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</si>
</sst>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_-* #,##0\ [$Kč-405]_-;\-* #,##0\ [$Kč-405]_-;_-* &quot;-&quot;??\ [$Kč-405]_-;_-@_-"/>
    <numFmt numFmtId="165" formatCode="_-* #,##0\ &quot;Kč&quot;_-;\-* #,##0\ &quot;Kč&quot;_-;_-* &quot;-&quot;??\ &quot;Kč&quot;_-;_-@_-"/>
    <numFmt numFmtId="166" formatCode="###\ ###\ ###"/>
    <numFmt numFmtId="167" formatCode="[&lt;=9999999]###\ ##\ ##;##\ ##\ ##\ ##"/>
    <numFmt numFmtId="168" formatCode="h:mm;@"/>
    <numFmt numFmtId="169" formatCode="#.00&quot; let&quot;"/>
  </numFmts>
  <fonts count="35"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sz val="11"/>
      <color theme="1"/>
      <name val="Calibri"/>
      <family val="2"/>
      <charset val="238"/>
      <scheme val="minor"/>
    </font>
    <font>
      <b/>
      <sz val="18"/>
      <color theme="1"/>
      <name val="Calibri"/>
      <family val="2"/>
      <charset val="238"/>
      <scheme val="minor"/>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sz val="9"/>
      <color indexed="81"/>
      <name val="Tahoma"/>
      <family val="2"/>
      <charset val="238"/>
    </font>
    <font>
      <sz val="9"/>
      <color theme="1"/>
      <name val="Calibri"/>
      <family val="2"/>
      <charset val="238"/>
      <scheme val="minor"/>
    </font>
    <font>
      <b/>
      <sz val="11"/>
      <color rgb="FFFF0000"/>
      <name val="Calibri"/>
      <family val="2"/>
      <charset val="238"/>
      <scheme val="minor"/>
    </font>
    <font>
      <sz val="11"/>
      <color theme="0"/>
      <name val="Calibri"/>
      <family val="2"/>
      <charset val="238"/>
      <scheme val="minor"/>
    </font>
    <font>
      <sz val="12"/>
      <color theme="0"/>
      <name val="Calibri"/>
      <family val="2"/>
      <charset val="238"/>
      <scheme val="minor"/>
    </font>
    <font>
      <sz val="12"/>
      <name val="Calibri"/>
      <family val="2"/>
      <charset val="238"/>
      <scheme val="minor"/>
    </font>
    <font>
      <sz val="11"/>
      <color theme="1"/>
      <name val="Calibri"/>
      <family val="2"/>
      <charset val="238"/>
    </font>
    <font>
      <sz val="11"/>
      <name val="Calibri"/>
      <family val="2"/>
      <charset val="238"/>
      <scheme val="minor"/>
    </font>
    <font>
      <i/>
      <sz val="12"/>
      <color theme="1"/>
      <name val="Calibri"/>
      <family val="2"/>
      <charset val="238"/>
      <scheme val="minor"/>
    </font>
    <font>
      <b/>
      <sz val="18"/>
      <name val="Calibri"/>
      <family val="2"/>
      <charset val="238"/>
      <scheme val="minor"/>
    </font>
    <font>
      <b/>
      <sz val="20"/>
      <name val="Calibri"/>
      <family val="2"/>
      <charset val="238"/>
      <scheme val="minor"/>
    </font>
    <font>
      <sz val="11"/>
      <color indexed="8"/>
      <name val="Calibri"/>
      <family val="2"/>
      <charset val="238"/>
    </font>
    <font>
      <sz val="16"/>
      <color theme="1"/>
      <name val="Calibri"/>
      <family val="2"/>
      <charset val="238"/>
      <scheme val="minor"/>
    </font>
    <font>
      <i/>
      <sz val="11"/>
      <color theme="1"/>
      <name val="Calibri"/>
      <family val="2"/>
      <charset val="238"/>
      <scheme val="minor"/>
    </font>
    <font>
      <b/>
      <sz val="10"/>
      <name val="Arial"/>
      <family val="2"/>
      <charset val="238"/>
    </font>
    <font>
      <b/>
      <sz val="11"/>
      <name val="Calibri"/>
      <family val="2"/>
      <charset val="238"/>
      <scheme val="minor"/>
    </font>
    <font>
      <b/>
      <sz val="10"/>
      <color rgb="FFFF0000"/>
      <name val="Calibri"/>
      <family val="2"/>
      <charset val="238"/>
      <scheme val="minor"/>
    </font>
    <font>
      <sz val="10"/>
      <color rgb="FF333333"/>
      <name val="Arial"/>
      <family val="2"/>
      <charset val="238"/>
    </font>
    <font>
      <b/>
      <sz val="20"/>
      <color theme="1"/>
      <name val="Calibri"/>
      <family val="2"/>
      <charset val="238"/>
      <scheme val="minor"/>
    </font>
    <font>
      <u/>
      <sz val="11"/>
      <color theme="10"/>
      <name val="Calibri"/>
      <family val="2"/>
      <charset val="238"/>
      <scheme val="minor"/>
    </font>
    <font>
      <u/>
      <sz val="11"/>
      <color rgb="FF0000FF"/>
      <name val="Calibri"/>
      <family val="2"/>
      <charset val="238"/>
      <scheme val="minor"/>
    </font>
    <font>
      <b/>
      <sz val="12"/>
      <name val="Calibri"/>
      <family val="2"/>
      <charset val="238"/>
      <scheme val="minor"/>
    </font>
    <font>
      <b/>
      <sz val="9"/>
      <color indexed="81"/>
      <name val="Tahoma"/>
      <family val="2"/>
      <charset val="238"/>
    </font>
    <font>
      <b/>
      <sz val="10"/>
      <color theme="0"/>
      <name val="Calibri"/>
      <family val="2"/>
      <charset val="238"/>
      <scheme val="minor"/>
    </font>
    <font>
      <b/>
      <u/>
      <sz val="11"/>
      <color theme="10"/>
      <name val="Calibri"/>
      <family val="2"/>
      <charset val="238"/>
      <scheme val="minor"/>
    </font>
    <font>
      <b/>
      <sz val="24"/>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20" fillId="0" borderId="0"/>
    <xf numFmtId="0" fontId="28" fillId="0" borderId="0" applyNumberFormat="0" applyFill="0" applyBorder="0" applyAlignment="0" applyProtection="0"/>
  </cellStyleXfs>
  <cellXfs count="325">
    <xf numFmtId="0" fontId="0" fillId="0" borderId="0" xfId="0"/>
    <xf numFmtId="0" fontId="0" fillId="0" borderId="0" xfId="0"/>
    <xf numFmtId="0" fontId="1" fillId="0" borderId="0" xfId="0" applyFont="1"/>
    <xf numFmtId="0" fontId="0" fillId="0" borderId="0" xfId="0" applyAlignment="1"/>
    <xf numFmtId="0" fontId="0" fillId="0" borderId="25" xfId="0" applyBorder="1"/>
    <xf numFmtId="0" fontId="0" fillId="0" borderId="27"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7" xfId="0" applyBorder="1"/>
    <xf numFmtId="45" fontId="0" fillId="0" borderId="0" xfId="0" applyNumberFormat="1" applyBorder="1"/>
    <xf numFmtId="45" fontId="0" fillId="0" borderId="6" xfId="0" applyNumberFormat="1" applyBorder="1"/>
    <xf numFmtId="45" fontId="0" fillId="0" borderId="35" xfId="0" applyNumberFormat="1" applyBorder="1"/>
    <xf numFmtId="45" fontId="0" fillId="0" borderId="7" xfId="0" applyNumberFormat="1" applyBorder="1"/>
    <xf numFmtId="0" fontId="0" fillId="0" borderId="7" xfId="0" applyFill="1" applyBorder="1"/>
    <xf numFmtId="0" fontId="1" fillId="0" borderId="25" xfId="0" applyFont="1" applyBorder="1"/>
    <xf numFmtId="0" fontId="1" fillId="0" borderId="27" xfId="0" applyFont="1" applyBorder="1"/>
    <xf numFmtId="0" fontId="1" fillId="0" borderId="35" xfId="0" applyFont="1" applyBorder="1"/>
    <xf numFmtId="0" fontId="0" fillId="0" borderId="1" xfId="0" applyBorder="1"/>
    <xf numFmtId="0" fontId="0" fillId="0" borderId="0" xfId="0" applyProtection="1">
      <protection hidden="1"/>
    </xf>
    <xf numFmtId="0" fontId="10" fillId="0" borderId="0" xfId="0" applyFont="1" applyAlignment="1" applyProtection="1">
      <alignment horizontal="center"/>
      <protection hidden="1"/>
    </xf>
    <xf numFmtId="0" fontId="0" fillId="0" borderId="0" xfId="0" applyAlignment="1" applyProtection="1">
      <alignment horizontal="justify"/>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8" fillId="0" borderId="29" xfId="0" applyFont="1" applyBorder="1" applyAlignment="1" applyProtection="1">
      <alignment horizontal="right"/>
      <protection hidden="1"/>
    </xf>
    <xf numFmtId="0" fontId="8" fillId="0" borderId="30" xfId="0" applyFont="1" applyBorder="1" applyAlignment="1" applyProtection="1">
      <alignment horizontal="right"/>
      <protection hidden="1"/>
    </xf>
    <xf numFmtId="0" fontId="8" fillId="0" borderId="31" xfId="0" applyFont="1" applyBorder="1" applyAlignment="1" applyProtection="1">
      <alignment horizontal="right"/>
      <protection hidden="1"/>
    </xf>
    <xf numFmtId="0" fontId="8" fillId="0" borderId="0" xfId="0" applyFont="1" applyProtection="1">
      <protection hidden="1"/>
    </xf>
    <xf numFmtId="0" fontId="8" fillId="0" borderId="24" xfId="0" applyFont="1" applyBorder="1" applyAlignment="1" applyProtection="1">
      <alignment shrinkToFit="1"/>
      <protection locked="0"/>
    </xf>
    <xf numFmtId="0" fontId="8" fillId="0" borderId="26" xfId="0" applyFont="1" applyBorder="1" applyAlignment="1" applyProtection="1">
      <alignment shrinkToFit="1"/>
      <protection locked="0"/>
    </xf>
    <xf numFmtId="0" fontId="8" fillId="0" borderId="28" xfId="0" applyFont="1" applyBorder="1" applyAlignment="1" applyProtection="1">
      <alignment shrinkToFit="1"/>
      <protection locked="0"/>
    </xf>
    <xf numFmtId="0" fontId="0" fillId="0" borderId="0" xfId="0" applyFont="1"/>
    <xf numFmtId="0" fontId="0" fillId="0" borderId="0" xfId="0" quotePrefix="1" applyProtection="1">
      <protection hidden="1"/>
    </xf>
    <xf numFmtId="0" fontId="5" fillId="0" borderId="0" xfId="0" applyFont="1" applyProtection="1">
      <protection hidden="1"/>
    </xf>
    <xf numFmtId="165" fontId="0" fillId="0" borderId="0" xfId="0" applyNumberFormat="1" applyProtection="1">
      <protection hidden="1"/>
    </xf>
    <xf numFmtId="0" fontId="2" fillId="0" borderId="0" xfId="0" applyFont="1" applyAlignment="1" applyProtection="1">
      <protection hidden="1"/>
    </xf>
    <xf numFmtId="0" fontId="8" fillId="0" borderId="36" xfId="0" applyFont="1" applyBorder="1" applyAlignment="1" applyProtection="1">
      <alignment shrinkToFit="1"/>
      <protection hidden="1"/>
    </xf>
    <xf numFmtId="0" fontId="8" fillId="0" borderId="33" xfId="0" applyFont="1" applyBorder="1" applyAlignment="1" applyProtection="1">
      <alignment shrinkToFit="1"/>
      <protection hidden="1"/>
    </xf>
    <xf numFmtId="0" fontId="8" fillId="0" borderId="38" xfId="0" applyFont="1" applyBorder="1" applyAlignment="1" applyProtection="1">
      <alignment wrapText="1"/>
      <protection hidden="1"/>
    </xf>
    <xf numFmtId="0" fontId="2"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13" fillId="2" borderId="5" xfId="0" applyFont="1" applyFill="1" applyBorder="1" applyAlignment="1" applyProtection="1">
      <alignment horizontal="center" shrinkToFit="1"/>
      <protection hidden="1"/>
    </xf>
    <xf numFmtId="0" fontId="13" fillId="2" borderId="6" xfId="0" applyFont="1" applyFill="1" applyBorder="1" applyAlignment="1" applyProtection="1">
      <alignment horizontal="center" shrinkToFit="1"/>
      <protection hidden="1"/>
    </xf>
    <xf numFmtId="0" fontId="13" fillId="2" borderId="7" xfId="0" applyFont="1" applyFill="1" applyBorder="1" applyAlignment="1" applyProtection="1">
      <alignment horizontal="center" shrinkToFit="1"/>
      <protection hidden="1"/>
    </xf>
    <xf numFmtId="0" fontId="1" fillId="0" borderId="0" xfId="0" applyFont="1" applyProtection="1">
      <protection hidden="1"/>
    </xf>
    <xf numFmtId="0" fontId="15" fillId="0" borderId="0" xfId="0" applyFont="1" applyProtection="1">
      <protection hidden="1"/>
    </xf>
    <xf numFmtId="164" fontId="8" fillId="0" borderId="6" xfId="0" applyNumberFormat="1" applyFont="1" applyBorder="1" applyAlignment="1" applyProtection="1">
      <alignment horizontal="center" shrinkToFit="1"/>
      <protection hidden="1"/>
    </xf>
    <xf numFmtId="164" fontId="8" fillId="0" borderId="7" xfId="0" applyNumberFormat="1" applyFont="1" applyBorder="1" applyAlignment="1" applyProtection="1">
      <alignment horizontal="center" shrinkToFit="1"/>
      <protection hidden="1"/>
    </xf>
    <xf numFmtId="0" fontId="5" fillId="0" borderId="43"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46" xfId="0" applyFont="1" applyBorder="1" applyProtection="1">
      <protection hidden="1"/>
    </xf>
    <xf numFmtId="0" fontId="5" fillId="0" borderId="47" xfId="0" applyFont="1" applyBorder="1" applyProtection="1">
      <protection hidden="1"/>
    </xf>
    <xf numFmtId="164" fontId="8" fillId="0" borderId="5" xfId="0" applyNumberFormat="1" applyFont="1" applyBorder="1" applyAlignment="1" applyProtection="1">
      <alignment horizontal="center" shrinkToFit="1"/>
      <protection hidden="1"/>
    </xf>
    <xf numFmtId="0" fontId="13" fillId="0" borderId="34" xfId="0" applyFont="1" applyBorder="1" applyAlignment="1" applyProtection="1">
      <alignment horizontal="center" shrinkToFit="1"/>
      <protection hidden="1"/>
    </xf>
    <xf numFmtId="45" fontId="13" fillId="0" borderId="34" xfId="0" applyNumberFormat="1"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45" fontId="13" fillId="0" borderId="0" xfId="0" applyNumberFormat="1" applyFont="1" applyBorder="1" applyAlignment="1" applyProtection="1">
      <alignment horizontal="center" shrinkToFit="1"/>
      <protection hidden="1"/>
    </xf>
    <xf numFmtId="0" fontId="13" fillId="0" borderId="35" xfId="0" applyFont="1" applyBorder="1" applyAlignment="1" applyProtection="1">
      <alignment horizontal="center" shrinkToFit="1"/>
      <protection hidden="1"/>
    </xf>
    <xf numFmtId="45" fontId="13" fillId="0" borderId="35" xfId="0" applyNumberFormat="1" applyFont="1" applyBorder="1" applyAlignment="1" applyProtection="1">
      <alignment horizontal="center" shrinkToFit="1"/>
      <protection hidden="1"/>
    </xf>
    <xf numFmtId="14" fontId="0" fillId="0" borderId="0" xfId="0" applyNumberFormat="1" applyProtection="1">
      <protection hidden="1"/>
    </xf>
    <xf numFmtId="0" fontId="16" fillId="0" borderId="0" xfId="0" applyFont="1" applyBorder="1"/>
    <xf numFmtId="0" fontId="19" fillId="0" borderId="0" xfId="0" applyFont="1" applyBorder="1" applyAlignment="1">
      <alignment horizontal="left"/>
    </xf>
    <xf numFmtId="0" fontId="17" fillId="0" borderId="0" xfId="0" applyFont="1" applyAlignment="1" applyProtection="1">
      <alignment horizontal="center" vertical="center" wrapText="1"/>
      <protection hidden="1"/>
    </xf>
    <xf numFmtId="0" fontId="0" fillId="0" borderId="0" xfId="0" applyBorder="1" applyProtection="1">
      <protection hidden="1"/>
    </xf>
    <xf numFmtId="0" fontId="1" fillId="0" borderId="2"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8" fillId="0" borderId="1" xfId="0" applyFont="1" applyBorder="1" applyAlignment="1" applyProtection="1">
      <alignment horizontal="center" wrapText="1"/>
      <protection hidden="1"/>
    </xf>
    <xf numFmtId="0" fontId="0" fillId="0" borderId="0" xfId="0" applyAlignment="1">
      <alignment wrapText="1"/>
    </xf>
    <xf numFmtId="0" fontId="6" fillId="0" borderId="0" xfId="0" applyFont="1" applyAlignment="1" applyProtection="1">
      <alignment vertical="center" wrapText="1"/>
      <protection hidden="1"/>
    </xf>
    <xf numFmtId="0" fontId="17" fillId="0" borderId="0" xfId="0" applyFont="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Protection="1">
      <protection hidden="1"/>
    </xf>
    <xf numFmtId="0" fontId="17" fillId="0" borderId="0" xfId="0"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0" fillId="0" borderId="43" xfId="0" applyBorder="1" applyAlignment="1" applyProtection="1">
      <alignment horizontal="center" vertical="center"/>
      <protection locked="0"/>
    </xf>
    <xf numFmtId="0" fontId="0" fillId="0" borderId="0" xfId="0" applyAlignment="1" applyProtection="1">
      <protection hidden="1"/>
    </xf>
    <xf numFmtId="0" fontId="18" fillId="0" borderId="0" xfId="0" applyFont="1" applyBorder="1" applyAlignment="1">
      <alignment horizontal="left"/>
    </xf>
    <xf numFmtId="168" fontId="23" fillId="0" borderId="43" xfId="2" applyNumberFormat="1" applyFont="1" applyFill="1" applyBorder="1" applyAlignment="1">
      <alignment horizontal="center" vertical="center" wrapText="1"/>
    </xf>
    <xf numFmtId="1" fontId="23" fillId="0" borderId="46" xfId="2" applyNumberFormat="1" applyFont="1" applyFill="1" applyBorder="1" applyAlignment="1">
      <alignment horizontal="center" vertical="center" wrapText="1"/>
    </xf>
    <xf numFmtId="0" fontId="23" fillId="0" borderId="46" xfId="2" applyFont="1" applyFill="1" applyBorder="1" applyAlignment="1">
      <alignment horizontal="center" vertical="center" wrapText="1"/>
    </xf>
    <xf numFmtId="0" fontId="16" fillId="0" borderId="0" xfId="0" applyNumberFormat="1" applyFont="1" applyBorder="1"/>
    <xf numFmtId="0" fontId="14" fillId="0" borderId="0" xfId="0" applyNumberFormat="1" applyFont="1" applyBorder="1" applyAlignment="1" applyProtection="1">
      <alignment horizontal="center" shrinkToFit="1"/>
      <protection hidden="1"/>
    </xf>
    <xf numFmtId="0" fontId="16" fillId="0" borderId="0" xfId="0" applyNumberFormat="1" applyFont="1" applyBorder="1" applyAlignment="1">
      <alignment horizontal="center"/>
    </xf>
    <xf numFmtId="0" fontId="11" fillId="0" borderId="0" xfId="0" applyFont="1" applyBorder="1" applyAlignment="1" applyProtection="1">
      <alignment vertical="top" wrapText="1"/>
      <protection hidden="1"/>
    </xf>
    <xf numFmtId="0" fontId="24" fillId="2" borderId="23" xfId="0" applyFont="1" applyFill="1" applyBorder="1" applyAlignment="1" applyProtection="1">
      <alignment horizontal="right"/>
      <protection hidden="1"/>
    </xf>
    <xf numFmtId="0" fontId="24" fillId="2" borderId="25" xfId="0" applyFont="1" applyFill="1" applyBorder="1" applyAlignment="1" applyProtection="1">
      <alignment horizontal="right"/>
      <protection hidden="1"/>
    </xf>
    <xf numFmtId="0" fontId="24" fillId="2" borderId="27" xfId="0" applyFont="1" applyFill="1" applyBorder="1" applyAlignment="1" applyProtection="1">
      <alignment horizontal="right"/>
      <protection hidden="1"/>
    </xf>
    <xf numFmtId="0" fontId="0" fillId="0" borderId="0" xfId="0" applyAlignment="1">
      <alignment horizontal="left" vertical="top"/>
    </xf>
    <xf numFmtId="0" fontId="16" fillId="0" borderId="0" xfId="0" applyFont="1" applyFill="1" applyProtection="1">
      <protection hidden="1"/>
    </xf>
    <xf numFmtId="0" fontId="7"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0" fillId="0" borderId="0" xfId="0" applyAlignment="1">
      <alignment horizontal="center" vertical="center" wrapText="1"/>
    </xf>
    <xf numFmtId="1" fontId="0" fillId="0" borderId="0" xfId="0" applyNumberFormat="1"/>
    <xf numFmtId="0" fontId="12" fillId="0" borderId="0" xfId="0" applyFont="1" applyFill="1" applyProtection="1">
      <protection hidden="1"/>
    </xf>
    <xf numFmtId="0" fontId="0" fillId="0" borderId="0" xfId="0" applyFill="1"/>
    <xf numFmtId="0" fontId="5" fillId="0" borderId="37" xfId="0" applyFont="1" applyBorder="1" applyAlignment="1" applyProtection="1">
      <alignment horizontal="left" vertical="top"/>
      <protection hidden="1"/>
    </xf>
    <xf numFmtId="0" fontId="0" fillId="0" borderId="6" xfId="0" applyFill="1" applyBorder="1"/>
    <xf numFmtId="0" fontId="0" fillId="0" borderId="44" xfId="0" applyBorder="1"/>
    <xf numFmtId="0" fontId="0" fillId="0" borderId="53" xfId="0" applyBorder="1"/>
    <xf numFmtId="0" fontId="0" fillId="0" borderId="48" xfId="0" applyBorder="1"/>
    <xf numFmtId="0" fontId="0" fillId="0" borderId="44" xfId="0" applyFont="1" applyBorder="1"/>
    <xf numFmtId="0" fontId="0" fillId="0" borderId="44" xfId="0" applyFill="1" applyBorder="1"/>
    <xf numFmtId="0" fontId="1" fillId="0" borderId="3" xfId="0" applyFont="1" applyBorder="1"/>
    <xf numFmtId="0" fontId="1" fillId="0" borderId="4" xfId="0" applyFont="1" applyBorder="1"/>
    <xf numFmtId="0" fontId="1" fillId="0" borderId="4" xfId="0" applyFont="1" applyFill="1" applyBorder="1"/>
    <xf numFmtId="0" fontId="0" fillId="0" borderId="1" xfId="0" applyFill="1" applyBorder="1"/>
    <xf numFmtId="0" fontId="16" fillId="0" borderId="3" xfId="0" applyFont="1" applyBorder="1"/>
    <xf numFmtId="0" fontId="16" fillId="0" borderId="4" xfId="0" applyFont="1" applyBorder="1"/>
    <xf numFmtId="0" fontId="1" fillId="0" borderId="1" xfId="0" applyFont="1" applyBorder="1"/>
    <xf numFmtId="0" fontId="1" fillId="0" borderId="23" xfId="0" applyFont="1" applyBorder="1"/>
    <xf numFmtId="0" fontId="0" fillId="0" borderId="6" xfId="0" applyBorder="1" applyAlignment="1">
      <alignment horizontal="left"/>
    </xf>
    <xf numFmtId="0" fontId="0" fillId="0" borderId="7" xfId="0" applyBorder="1" applyAlignment="1">
      <alignment horizontal="left"/>
    </xf>
    <xf numFmtId="0" fontId="1" fillId="0" borderId="0" xfId="0" applyFont="1" applyFill="1"/>
    <xf numFmtId="0" fontId="16" fillId="0" borderId="0" xfId="0" applyFont="1" applyBorder="1" applyAlignment="1">
      <alignment horizontal="left"/>
    </xf>
    <xf numFmtId="0" fontId="16" fillId="0" borderId="25" xfId="0" applyNumberFormat="1" applyFont="1" applyBorder="1"/>
    <xf numFmtId="0" fontId="16" fillId="0" borderId="27" xfId="0" applyNumberFormat="1" applyFont="1" applyBorder="1"/>
    <xf numFmtId="0" fontId="16" fillId="0" borderId="35" xfId="0" applyNumberFormat="1" applyFont="1" applyBorder="1"/>
    <xf numFmtId="0" fontId="14" fillId="0" borderId="35" xfId="0" applyNumberFormat="1" applyFont="1" applyBorder="1" applyAlignment="1" applyProtection="1">
      <alignment horizontal="center" shrinkToFit="1"/>
      <protection hidden="1"/>
    </xf>
    <xf numFmtId="0" fontId="16" fillId="0" borderId="35" xfId="0" applyNumberFormat="1" applyFont="1" applyBorder="1" applyAlignment="1">
      <alignment horizontal="center"/>
    </xf>
    <xf numFmtId="45" fontId="16" fillId="0" borderId="0" xfId="0" applyNumberFormat="1" applyFont="1" applyBorder="1"/>
    <xf numFmtId="0" fontId="16" fillId="0" borderId="0" xfId="0" applyFont="1" applyBorder="1" applyAlignment="1"/>
    <xf numFmtId="0" fontId="16" fillId="0" borderId="23" xfId="0" applyFont="1" applyBorder="1" applyAlignment="1"/>
    <xf numFmtId="0" fontId="16" fillId="0" borderId="34" xfId="0" applyFont="1" applyBorder="1" applyAlignment="1"/>
    <xf numFmtId="0" fontId="16" fillId="0" borderId="5" xfId="0" applyFont="1" applyBorder="1" applyAlignment="1"/>
    <xf numFmtId="49" fontId="16" fillId="0" borderId="0" xfId="0" applyNumberFormat="1" applyFont="1" applyBorder="1"/>
    <xf numFmtId="0" fontId="16" fillId="0" borderId="35" xfId="0" applyFont="1" applyBorder="1"/>
    <xf numFmtId="45" fontId="16" fillId="0" borderId="35" xfId="0" applyNumberFormat="1" applyFont="1" applyBorder="1"/>
    <xf numFmtId="49" fontId="16" fillId="0" borderId="35" xfId="0" applyNumberFormat="1" applyFont="1" applyBorder="1"/>
    <xf numFmtId="0" fontId="18" fillId="0" borderId="0" xfId="0" applyFont="1" applyBorder="1" applyAlignment="1"/>
    <xf numFmtId="0" fontId="16" fillId="0" borderId="44" xfId="0" applyFont="1" applyBorder="1" applyAlignment="1">
      <alignment wrapText="1"/>
    </xf>
    <xf numFmtId="0" fontId="16" fillId="0" borderId="53" xfId="0" applyFont="1" applyBorder="1" applyAlignment="1">
      <alignment wrapText="1"/>
    </xf>
    <xf numFmtId="0" fontId="16" fillId="0" borderId="48" xfId="0" applyFont="1" applyBorder="1" applyAlignment="1">
      <alignment wrapText="1"/>
    </xf>
    <xf numFmtId="0" fontId="26" fillId="0" borderId="0" xfId="0" applyFont="1" applyProtection="1">
      <protection hidden="1"/>
    </xf>
    <xf numFmtId="0" fontId="29" fillId="0" borderId="0" xfId="0" applyFont="1" applyProtection="1">
      <protection hidden="1"/>
    </xf>
    <xf numFmtId="0" fontId="8" fillId="0" borderId="26" xfId="0" applyFont="1" applyBorder="1" applyAlignment="1" applyProtection="1">
      <alignment shrinkToFit="1"/>
      <protection locked="0" hidden="1"/>
    </xf>
    <xf numFmtId="0" fontId="8" fillId="0" borderId="28" xfId="0" applyFont="1" applyBorder="1" applyAlignment="1" applyProtection="1">
      <alignment shrinkToFit="1"/>
      <protection locked="0" hidden="1"/>
    </xf>
    <xf numFmtId="0" fontId="14" fillId="0" borderId="34" xfId="0" applyFont="1" applyFill="1" applyBorder="1" applyAlignment="1" applyProtection="1">
      <alignment shrinkToFit="1"/>
      <protection locked="0" hidden="1"/>
    </xf>
    <xf numFmtId="1" fontId="14" fillId="0" borderId="34" xfId="0" applyNumberFormat="1" applyFont="1" applyFill="1" applyBorder="1" applyAlignment="1" applyProtection="1">
      <alignment horizontal="left" shrinkToFit="1"/>
      <protection locked="0" hidden="1"/>
    </xf>
    <xf numFmtId="0" fontId="14" fillId="0" borderId="0" xfId="0" applyFont="1" applyFill="1" applyBorder="1" applyAlignment="1" applyProtection="1">
      <alignment shrinkToFit="1"/>
      <protection locked="0" hidden="1"/>
    </xf>
    <xf numFmtId="1" fontId="14" fillId="0" borderId="0" xfId="0" applyNumberFormat="1" applyFont="1" applyFill="1" applyBorder="1" applyAlignment="1" applyProtection="1">
      <alignment horizontal="left" shrinkToFit="1"/>
      <protection locked="0" hidden="1"/>
    </xf>
    <xf numFmtId="0" fontId="14" fillId="0" borderId="35" xfId="0" applyFont="1" applyFill="1" applyBorder="1" applyAlignment="1" applyProtection="1">
      <alignment shrinkToFit="1"/>
      <protection locked="0" hidden="1"/>
    </xf>
    <xf numFmtId="1" fontId="14" fillId="0" borderId="35" xfId="0" applyNumberFormat="1" applyFont="1" applyFill="1" applyBorder="1" applyAlignment="1" applyProtection="1">
      <alignment horizontal="left" shrinkToFit="1"/>
      <protection locked="0" hidden="1"/>
    </xf>
    <xf numFmtId="0" fontId="30" fillId="0" borderId="23" xfId="3" applyFont="1" applyBorder="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center"/>
      <protection hidden="1"/>
    </xf>
    <xf numFmtId="167" fontId="0" fillId="0" borderId="0" xfId="0" applyNumberFormat="1" applyAlignment="1" applyProtection="1">
      <alignment horizont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3" borderId="8" xfId="0" applyFill="1" applyBorder="1"/>
    <xf numFmtId="14" fontId="0" fillId="3" borderId="8" xfId="0" applyNumberFormat="1" applyFill="1" applyBorder="1" applyAlignment="1"/>
    <xf numFmtId="165" fontId="0" fillId="3" borderId="8" xfId="1" applyNumberFormat="1" applyFont="1" applyFill="1" applyBorder="1" applyAlignment="1"/>
    <xf numFmtId="1" fontId="0" fillId="3" borderId="8" xfId="1" applyNumberFormat="1" applyFont="1" applyFill="1" applyBorder="1" applyAlignment="1"/>
    <xf numFmtId="0" fontId="4" fillId="3" borderId="9" xfId="0"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4" fontId="0" fillId="3" borderId="15" xfId="0" applyNumberFormat="1" applyFill="1" applyBorder="1" applyAlignment="1"/>
    <xf numFmtId="0" fontId="0" fillId="3" borderId="15" xfId="0" applyFill="1" applyBorder="1"/>
    <xf numFmtId="0" fontId="0" fillId="3" borderId="16" xfId="0" applyFill="1" applyBorder="1"/>
    <xf numFmtId="49" fontId="0" fillId="0" borderId="0" xfId="0" applyNumberFormat="1"/>
    <xf numFmtId="0" fontId="23" fillId="4" borderId="0" xfId="2" applyFont="1" applyFill="1" applyBorder="1" applyAlignment="1">
      <alignment horizontal="center" vertical="center" wrapText="1"/>
    </xf>
    <xf numFmtId="0" fontId="16" fillId="4" borderId="0" xfId="0" applyFont="1" applyFill="1" applyBorder="1" applyAlignment="1">
      <alignment wrapText="1"/>
    </xf>
    <xf numFmtId="0" fontId="23" fillId="0" borderId="47" xfId="2" applyFont="1" applyFill="1" applyBorder="1" applyAlignment="1">
      <alignment horizontal="center" vertical="center" wrapText="1"/>
    </xf>
    <xf numFmtId="0" fontId="28" fillId="0" borderId="0" xfId="3" applyBorder="1"/>
    <xf numFmtId="0" fontId="25" fillId="0" borderId="0" xfId="0" applyFont="1" applyBorder="1" applyAlignment="1" applyProtection="1">
      <alignment horizontal="center" vertical="center" wrapText="1"/>
      <protection hidden="1"/>
    </xf>
    <xf numFmtId="0" fontId="0" fillId="0" borderId="2" xfId="0" applyBorder="1"/>
    <xf numFmtId="0" fontId="0" fillId="0" borderId="4" xfId="0" applyBorder="1"/>
    <xf numFmtId="0" fontId="0" fillId="0" borderId="0" xfId="0" applyAlignment="1" applyProtection="1">
      <alignment horizontal="justify" vertical="top" wrapText="1"/>
      <protection hidden="1"/>
    </xf>
    <xf numFmtId="0" fontId="16" fillId="0" borderId="6" xfId="0" applyFont="1" applyBorder="1"/>
    <xf numFmtId="0" fontId="16" fillId="0" borderId="7" xfId="0" applyFont="1" applyBorder="1"/>
    <xf numFmtId="0" fontId="5" fillId="0" borderId="9" xfId="0" applyFont="1" applyBorder="1" applyAlignment="1" applyProtection="1">
      <alignment vertical="top"/>
      <protection hidden="1"/>
    </xf>
    <xf numFmtId="0" fontId="5" fillId="0" borderId="14" xfId="0" applyFont="1" applyBorder="1" applyAlignment="1" applyProtection="1">
      <alignment vertical="top" wrapText="1"/>
      <protection hidden="1"/>
    </xf>
    <xf numFmtId="0" fontId="0" fillId="3" borderId="10" xfId="0" applyFill="1" applyBorder="1" applyAlignment="1">
      <alignment horizontal="center"/>
    </xf>
    <xf numFmtId="0" fontId="16" fillId="0" borderId="0" xfId="0" applyNumberFormat="1" applyFont="1" applyFill="1" applyBorder="1"/>
    <xf numFmtId="0" fontId="16" fillId="0" borderId="48" xfId="0" applyFont="1" applyBorder="1"/>
    <xf numFmtId="0" fontId="16" fillId="0" borderId="35" xfId="0" applyNumberFormat="1" applyFont="1" applyFill="1" applyBorder="1"/>
    <xf numFmtId="0" fontId="0" fillId="0" borderId="0" xfId="0" applyAlignment="1">
      <alignment horizontal="center" vertical="center" wrapText="1"/>
    </xf>
    <xf numFmtId="0" fontId="32" fillId="0" borderId="0" xfId="0" applyFont="1" applyBorder="1" applyAlignment="1" applyProtection="1">
      <alignment horizontal="center" vertical="center" wrapText="1"/>
      <protection hidden="1"/>
    </xf>
    <xf numFmtId="0" fontId="12" fillId="0" borderId="0" xfId="0" applyFont="1" applyAlignment="1" applyProtection="1">
      <alignment horizontal="left" vertical="top" wrapText="1"/>
      <protection hidden="1"/>
    </xf>
    <xf numFmtId="0" fontId="28" fillId="0" borderId="0" xfId="3" applyProtection="1">
      <protection hidden="1"/>
    </xf>
    <xf numFmtId="0" fontId="30" fillId="0" borderId="25" xfId="3" applyFont="1" applyBorder="1" applyProtection="1">
      <protection hidden="1"/>
    </xf>
    <xf numFmtId="0" fontId="30" fillId="0" borderId="27" xfId="3" applyFont="1" applyBorder="1" applyProtection="1">
      <protection hidden="1"/>
    </xf>
    <xf numFmtId="0" fontId="0" fillId="0" borderId="8" xfId="0" applyBorder="1"/>
    <xf numFmtId="0" fontId="0" fillId="0" borderId="58" xfId="0" applyBorder="1"/>
    <xf numFmtId="0" fontId="5" fillId="0" borderId="20" xfId="0" applyFont="1" applyBorder="1" applyAlignment="1">
      <alignment horizontal="center"/>
    </xf>
    <xf numFmtId="0" fontId="1" fillId="0" borderId="18" xfId="0" applyFont="1" applyBorder="1" applyAlignment="1">
      <alignment horizontal="center"/>
    </xf>
    <xf numFmtId="0" fontId="5" fillId="0" borderId="59" xfId="0" applyFont="1" applyBorder="1" applyAlignment="1" applyProtection="1">
      <alignment vertical="top"/>
      <protection hidden="1"/>
    </xf>
    <xf numFmtId="0" fontId="5" fillId="0" borderId="43" xfId="0" applyFont="1" applyBorder="1" applyAlignment="1" applyProtection="1">
      <alignment vertical="top"/>
      <protection hidden="1"/>
    </xf>
    <xf numFmtId="0" fontId="0" fillId="0" borderId="62" xfId="0" applyBorder="1"/>
    <xf numFmtId="0" fontId="0" fillId="0" borderId="47" xfId="0" applyFont="1" applyBorder="1" applyAlignment="1">
      <alignment horizontal="center"/>
    </xf>
    <xf numFmtId="0" fontId="1" fillId="0" borderId="43" xfId="0" applyFont="1" applyBorder="1" applyAlignment="1">
      <alignment horizontal="center"/>
    </xf>
    <xf numFmtId="0" fontId="1" fillId="0" borderId="46" xfId="0" applyFont="1" applyBorder="1" applyAlignment="1">
      <alignment horizontal="center"/>
    </xf>
    <xf numFmtId="0" fontId="33" fillId="0" borderId="46" xfId="3" applyFont="1" applyBorder="1" applyAlignment="1">
      <alignment horizontal="center"/>
    </xf>
    <xf numFmtId="0" fontId="28" fillId="0" borderId="63" xfId="3" applyBorder="1" applyAlignment="1">
      <alignment horizontal="center"/>
    </xf>
    <xf numFmtId="0" fontId="5" fillId="0" borderId="37" xfId="0" applyFont="1" applyBorder="1" applyAlignment="1" applyProtection="1">
      <alignment horizontal="left" vertical="top"/>
      <protection hidden="1"/>
    </xf>
    <xf numFmtId="0" fontId="25" fillId="0" borderId="0" xfId="0" applyFont="1" applyBorder="1" applyAlignment="1" applyProtection="1">
      <alignment horizontal="center" vertical="center" wrapText="1"/>
      <protection hidden="1"/>
    </xf>
    <xf numFmtId="0" fontId="34" fillId="0" borderId="44" xfId="0" applyFont="1" applyBorder="1" applyAlignment="1">
      <alignment horizontal="center" vertical="center"/>
    </xf>
    <xf numFmtId="0" fontId="34" fillId="0" borderId="53" xfId="0" applyFont="1" applyBorder="1" applyAlignment="1">
      <alignment horizontal="center" vertical="center"/>
    </xf>
    <xf numFmtId="0" fontId="34" fillId="0" borderId="48" xfId="0" applyFont="1" applyBorder="1" applyAlignment="1">
      <alignment horizontal="center" vertical="center"/>
    </xf>
    <xf numFmtId="0" fontId="27" fillId="0" borderId="0" xfId="0" applyFont="1"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Alignment="1" applyProtection="1">
      <alignment horizontal="center" vertical="center" wrapText="1"/>
      <protection hidden="1"/>
    </xf>
    <xf numFmtId="0" fontId="4" fillId="0" borderId="60"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7" fillId="0" borderId="0" xfId="0" applyFont="1" applyAlignment="1" applyProtection="1">
      <alignment horizontal="left"/>
      <protection hidden="1"/>
    </xf>
    <xf numFmtId="0" fontId="5" fillId="0" borderId="21"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8" fillId="0" borderId="22" xfId="0" applyFont="1" applyBorder="1" applyAlignment="1" applyProtection="1">
      <alignment horizontal="left" shrinkToFit="1"/>
      <protection locked="0"/>
    </xf>
    <xf numFmtId="0" fontId="8" fillId="0" borderId="1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166" fontId="8" fillId="0" borderId="17" xfId="0" applyNumberFormat="1" applyFont="1" applyBorder="1" applyAlignment="1" applyProtection="1">
      <alignment horizontal="left" shrinkToFit="1"/>
      <protection locked="0"/>
    </xf>
    <xf numFmtId="166" fontId="8" fillId="0" borderId="13" xfId="0" applyNumberFormat="1" applyFont="1" applyBorder="1" applyAlignment="1" applyProtection="1">
      <alignment horizontal="left" shrinkToFit="1"/>
      <protection locked="0"/>
    </xf>
    <xf numFmtId="0" fontId="0" fillId="0" borderId="0" xfId="0" applyAlignment="1" applyProtection="1">
      <alignment horizontal="center"/>
      <protection hidden="1"/>
    </xf>
    <xf numFmtId="0" fontId="8" fillId="0" borderId="2"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4" xfId="0" applyFont="1" applyBorder="1" applyAlignment="1" applyProtection="1">
      <alignment horizontal="left" vertical="top"/>
      <protection hidden="1"/>
    </xf>
    <xf numFmtId="0" fontId="0" fillId="0" borderId="0" xfId="0" applyAlignment="1" applyProtection="1">
      <alignment horizontal="center" vertical="center"/>
      <protection hidden="1"/>
    </xf>
    <xf numFmtId="0" fontId="6" fillId="0" borderId="0" xfId="0" applyNumberFormat="1" applyFont="1" applyAlignment="1" applyProtection="1">
      <alignment horizontal="left" shrinkToFit="1"/>
      <protection hidden="1"/>
    </xf>
    <xf numFmtId="14" fontId="6" fillId="0" borderId="0" xfId="0" applyNumberFormat="1" applyFont="1" applyAlignment="1" applyProtection="1">
      <alignment horizontal="left"/>
      <protection hidden="1"/>
    </xf>
    <xf numFmtId="0" fontId="17"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7" fillId="0" borderId="35"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8" fillId="0" borderId="8" xfId="0" applyFont="1" applyBorder="1" applyAlignment="1" applyProtection="1">
      <alignment horizontal="left"/>
      <protection hidden="1"/>
    </xf>
    <xf numFmtId="0" fontId="8" fillId="0" borderId="41"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40" xfId="0" applyFont="1" applyBorder="1" applyAlignment="1" applyProtection="1">
      <alignment horizontal="left"/>
      <protection hidden="1"/>
    </xf>
    <xf numFmtId="0" fontId="2" fillId="0" borderId="0" xfId="0" applyFont="1" applyAlignment="1" applyProtection="1">
      <alignment horizontal="center" shrinkToFit="1"/>
      <protection hidden="1"/>
    </xf>
    <xf numFmtId="0" fontId="8" fillId="0" borderId="0"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8" fillId="0" borderId="42" xfId="0" applyFont="1" applyBorder="1" applyAlignment="1" applyProtection="1">
      <alignment horizontal="left"/>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5" fillId="0" borderId="0" xfId="0" applyFont="1" applyBorder="1" applyAlignment="1" applyProtection="1">
      <alignment horizontal="center"/>
      <protection hidden="1"/>
    </xf>
    <xf numFmtId="164" fontId="5" fillId="0" borderId="33" xfId="0" applyNumberFormat="1" applyFont="1" applyBorder="1" applyAlignment="1" applyProtection="1">
      <alignment horizontal="center"/>
      <protection hidden="1"/>
    </xf>
    <xf numFmtId="164" fontId="5" fillId="0" borderId="28" xfId="0" applyNumberFormat="1"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6" fillId="0" borderId="44"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0" fillId="0" borderId="25"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35" xfId="0" applyBorder="1" applyAlignment="1" applyProtection="1">
      <alignment horizontal="left"/>
      <protection hidden="1"/>
    </xf>
    <xf numFmtId="0" fontId="0" fillId="0" borderId="25"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25" xfId="0" applyBorder="1" applyAlignment="1" applyProtection="1">
      <alignment horizontal="left"/>
      <protection hidden="1"/>
    </xf>
    <xf numFmtId="0" fontId="0" fillId="0" borderId="0" xfId="0" applyAlignment="1" applyProtection="1">
      <alignment horizontal="left"/>
      <protection hidden="1"/>
    </xf>
    <xf numFmtId="0" fontId="11" fillId="0" borderId="2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6" fillId="0" borderId="25"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25" fillId="0" borderId="0" xfId="0" applyFont="1" applyBorder="1" applyAlignment="1" applyProtection="1">
      <alignment horizontal="center" vertical="top" wrapText="1"/>
      <protection hidden="1"/>
    </xf>
    <xf numFmtId="0" fontId="8" fillId="0" borderId="12" xfId="0" applyFont="1" applyBorder="1" applyAlignment="1" applyProtection="1">
      <alignment horizontal="left" vertical="top"/>
      <protection hidden="1"/>
    </xf>
    <xf numFmtId="0" fontId="8" fillId="0" borderId="13" xfId="0" applyFont="1" applyBorder="1" applyAlignment="1" applyProtection="1">
      <alignment horizontal="left" vertical="top"/>
      <protection hidden="1"/>
    </xf>
    <xf numFmtId="0" fontId="8" fillId="0" borderId="14"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5" fillId="0" borderId="44" xfId="0" applyFont="1" applyBorder="1" applyAlignment="1" applyProtection="1">
      <alignment horizontal="left" vertical="top"/>
      <protection hidden="1"/>
    </xf>
    <xf numFmtId="0" fontId="5" fillId="0" borderId="45" xfId="0" applyFont="1" applyBorder="1" applyAlignment="1" applyProtection="1">
      <alignment horizontal="left" vertical="top"/>
      <protection hidden="1"/>
    </xf>
    <xf numFmtId="169" fontId="0" fillId="0" borderId="10" xfId="0" applyNumberFormat="1" applyBorder="1" applyAlignment="1" applyProtection="1">
      <alignment horizontal="center"/>
      <protection hidden="1"/>
    </xf>
    <xf numFmtId="169" fontId="0" fillId="0" borderId="11" xfId="0" applyNumberFormat="1" applyBorder="1" applyAlignment="1" applyProtection="1">
      <alignment horizontal="center"/>
      <protection hidden="1"/>
    </xf>
    <xf numFmtId="0" fontId="8" fillId="0" borderId="36" xfId="0" applyFont="1" applyBorder="1" applyAlignment="1" applyProtection="1">
      <alignment horizontal="left" wrapText="1" shrinkToFit="1"/>
      <protection locked="0" hidden="1"/>
    </xf>
    <xf numFmtId="0" fontId="8" fillId="0" borderId="26" xfId="0" applyFont="1" applyBorder="1" applyAlignment="1" applyProtection="1">
      <alignment horizontal="left" wrapText="1" shrinkToFit="1"/>
      <protection locked="0" hidden="1"/>
    </xf>
    <xf numFmtId="0" fontId="5" fillId="0" borderId="39" xfId="0" applyFont="1" applyBorder="1" applyAlignment="1" applyProtection="1">
      <alignment horizontal="left" vertical="top"/>
      <protection hidden="1"/>
    </xf>
    <xf numFmtId="0" fontId="5" fillId="0" borderId="37" xfId="0" applyFont="1" applyBorder="1" applyAlignment="1" applyProtection="1">
      <alignment horizontal="left" vertical="top"/>
      <protection hidden="1"/>
    </xf>
    <xf numFmtId="0" fontId="1" fillId="0" borderId="35" xfId="0" applyFont="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1" fillId="0" borderId="0" xfId="0" applyFont="1" applyBorder="1" applyAlignment="1" applyProtection="1">
      <alignment horizontal="left"/>
      <protection hidden="1"/>
    </xf>
    <xf numFmtId="0" fontId="8" fillId="0" borderId="46" xfId="0" applyFont="1" applyBorder="1" applyAlignment="1" applyProtection="1">
      <alignment horizontal="center" vertical="top"/>
      <protection locked="0" hidden="1"/>
    </xf>
    <xf numFmtId="0" fontId="8" fillId="0" borderId="47" xfId="0" applyFont="1" applyBorder="1" applyAlignment="1" applyProtection="1">
      <alignment horizontal="center" vertical="top"/>
      <protection locked="0" hidden="1"/>
    </xf>
    <xf numFmtId="0" fontId="8" fillId="0" borderId="40" xfId="0" applyFont="1" applyBorder="1" applyAlignment="1" applyProtection="1">
      <alignment horizontal="center" shrinkToFit="1"/>
      <protection hidden="1"/>
    </xf>
    <xf numFmtId="0" fontId="8" fillId="0" borderId="24" xfId="0" applyFont="1" applyBorder="1" applyAlignment="1" applyProtection="1">
      <alignment horizontal="center" shrinkToFit="1"/>
      <protection hidden="1"/>
    </xf>
    <xf numFmtId="0" fontId="8" fillId="0" borderId="43" xfId="0" applyFont="1" applyBorder="1" applyAlignment="1" applyProtection="1">
      <alignment horizontal="center" vertical="top"/>
      <protection locked="0" hidden="1"/>
    </xf>
    <xf numFmtId="0" fontId="8" fillId="0" borderId="32" xfId="0" applyFont="1" applyBorder="1" applyAlignment="1" applyProtection="1">
      <alignment horizontal="center" vertical="top" shrinkToFit="1"/>
      <protection hidden="1"/>
    </xf>
    <xf numFmtId="0" fontId="8" fillId="0" borderId="21" xfId="0" applyFont="1" applyBorder="1" applyAlignment="1" applyProtection="1">
      <alignment horizontal="center" vertical="top" shrinkToFit="1"/>
      <protection hidden="1"/>
    </xf>
    <xf numFmtId="0" fontId="22" fillId="0" borderId="56" xfId="0" applyFont="1" applyBorder="1" applyAlignment="1" applyProtection="1">
      <alignment horizontal="center" shrinkToFit="1"/>
      <protection hidden="1"/>
    </xf>
    <xf numFmtId="0" fontId="22" fillId="0" borderId="57" xfId="0" applyFont="1" applyBorder="1" applyAlignment="1" applyProtection="1">
      <alignment horizontal="center" shrinkToFit="1"/>
      <protection hidden="1"/>
    </xf>
    <xf numFmtId="0" fontId="22" fillId="0" borderId="54" xfId="0" applyFont="1" applyBorder="1" applyAlignment="1" applyProtection="1">
      <alignment horizontal="center" vertical="top" shrinkToFit="1"/>
      <protection hidden="1"/>
    </xf>
    <xf numFmtId="0" fontId="22" fillId="0" borderId="55" xfId="0" applyFont="1" applyBorder="1" applyAlignment="1" applyProtection="1">
      <alignment horizontal="center" vertical="top" shrinkToFit="1"/>
      <protection hidden="1"/>
    </xf>
    <xf numFmtId="0" fontId="14" fillId="0" borderId="0" xfId="0" applyFont="1" applyFill="1" applyBorder="1" applyAlignment="1" applyProtection="1">
      <alignment horizontal="left" shrinkToFit="1"/>
      <protection locked="0" hidden="1"/>
    </xf>
    <xf numFmtId="0" fontId="8" fillId="0" borderId="13" xfId="0" applyFont="1" applyBorder="1" applyAlignment="1" applyProtection="1">
      <alignment horizontal="left"/>
      <protection hidden="1"/>
    </xf>
    <xf numFmtId="0" fontId="8" fillId="0" borderId="50" xfId="0" applyFont="1" applyBorder="1" applyAlignment="1" applyProtection="1">
      <alignment horizontal="left"/>
      <protection hidden="1"/>
    </xf>
    <xf numFmtId="0" fontId="8" fillId="0" borderId="51" xfId="0" applyFont="1" applyBorder="1" applyAlignment="1" applyProtection="1">
      <alignment horizontal="left"/>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5" fillId="0" borderId="21" xfId="0" applyFont="1" applyBorder="1" applyAlignment="1" applyProtection="1">
      <alignment horizontal="center" shrinkToFit="1"/>
      <protection locked="0" hidden="1"/>
    </xf>
    <xf numFmtId="0" fontId="5" fillId="0" borderId="11" xfId="0" applyFont="1" applyBorder="1" applyAlignment="1" applyProtection="1">
      <alignment horizontal="center" shrinkToFit="1"/>
      <protection locked="0" hidden="1"/>
    </xf>
    <xf numFmtId="0" fontId="5" fillId="0" borderId="15" xfId="0" applyFont="1" applyBorder="1" applyAlignment="1" applyProtection="1">
      <alignment horizontal="center" shrinkToFit="1"/>
      <protection hidden="1"/>
    </xf>
    <xf numFmtId="0" fontId="5" fillId="0" borderId="16" xfId="0" applyFont="1" applyBorder="1" applyAlignment="1" applyProtection="1">
      <alignment horizontal="center" shrinkToFit="1"/>
      <protection hidden="1"/>
    </xf>
    <xf numFmtId="0" fontId="5" fillId="0" borderId="17" xfId="0" applyFont="1" applyBorder="1" applyAlignment="1" applyProtection="1">
      <alignment horizontal="center" shrinkToFit="1"/>
      <protection locked="0" hidden="1"/>
    </xf>
    <xf numFmtId="0" fontId="5" fillId="0" borderId="13" xfId="0" applyFont="1" applyBorder="1" applyAlignment="1" applyProtection="1">
      <alignment horizontal="center" shrinkToFit="1"/>
      <protection locked="0" hidden="1"/>
    </xf>
    <xf numFmtId="0" fontId="8" fillId="0" borderId="52" xfId="0" applyFont="1" applyBorder="1" applyAlignment="1" applyProtection="1">
      <alignment horizontal="left" shrinkToFit="1"/>
      <protection locked="0" hidden="1"/>
    </xf>
    <xf numFmtId="0" fontId="8" fillId="0" borderId="51" xfId="0" applyFont="1" applyBorder="1" applyAlignment="1" applyProtection="1">
      <alignment horizontal="left" shrinkToFit="1"/>
      <protection locked="0" hidden="1"/>
    </xf>
    <xf numFmtId="20" fontId="8" fillId="0" borderId="17" xfId="0" applyNumberFormat="1" applyFont="1" applyBorder="1" applyAlignment="1" applyProtection="1">
      <alignment horizontal="left" shrinkToFit="1"/>
      <protection locked="0" hidden="1"/>
    </xf>
    <xf numFmtId="20" fontId="8" fillId="0" borderId="13" xfId="0" applyNumberFormat="1" applyFont="1" applyBorder="1" applyAlignment="1" applyProtection="1">
      <alignment horizontal="left" shrinkToFit="1"/>
      <protection locked="0" hidden="1"/>
    </xf>
    <xf numFmtId="0" fontId="14" fillId="0" borderId="34" xfId="0" applyFont="1" applyFill="1" applyBorder="1" applyAlignment="1" applyProtection="1">
      <alignment horizontal="left" shrinkToFit="1"/>
      <protection locked="0" hidden="1"/>
    </xf>
    <xf numFmtId="0" fontId="14" fillId="0" borderId="35" xfId="0" applyFont="1" applyFill="1" applyBorder="1" applyAlignment="1" applyProtection="1">
      <alignment horizontal="left" shrinkToFit="1"/>
      <protection locked="0" hidden="1"/>
    </xf>
  </cellXfs>
  <cellStyles count="4">
    <cellStyle name="Excel Built-in Normal" xfId="2" xr:uid="{00000000-0005-0000-0000-000000000000}"/>
    <cellStyle name="Hypertextový odkaz" xfId="3" builtinId="8"/>
    <cellStyle name="Měna" xfId="1" builtinId="4"/>
    <cellStyle name="Normální" xfId="0" builtinId="0"/>
  </cellStyles>
  <dxfs count="189">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rgb="FFFF0000"/>
        </patternFill>
      </fill>
    </dxf>
    <dxf>
      <font>
        <color theme="1"/>
      </font>
      <border>
        <bottom style="dotted">
          <color auto="1"/>
        </bottom>
        <vertical/>
        <horizontal/>
      </border>
    </dxf>
    <dxf>
      <font>
        <color theme="1"/>
      </font>
      <border>
        <right style="dotted">
          <color auto="1"/>
        </right>
        <bottom style="dotted">
          <color auto="1"/>
        </bottom>
        <vertical/>
        <horizontal/>
      </border>
    </dxf>
    <dxf>
      <font>
        <color theme="1"/>
      </font>
      <border>
        <right style="dotted">
          <color auto="1"/>
        </right>
        <vertical/>
        <horizontal/>
      </border>
    </dxf>
    <dxf>
      <fill>
        <patternFill>
          <bgColor theme="9" tint="0.59996337778862885"/>
        </patternFill>
      </fill>
    </dxf>
    <dxf>
      <fill>
        <patternFill>
          <bgColor theme="9" tint="0.59996337778862885"/>
        </patternFill>
      </fill>
    </dxf>
    <dxf>
      <fill>
        <patternFill>
          <bgColor rgb="FFFF0000"/>
        </patternFill>
      </fill>
    </dxf>
    <dxf>
      <fill>
        <patternFill>
          <bgColor rgb="FF92D050"/>
        </patternFill>
      </fill>
    </dxf>
  </dxfs>
  <tableStyles count="0" defaultTableStyle="TableStyleMedium9"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65315</xdr:colOff>
      <xdr:row>13</xdr:row>
      <xdr:rowOff>97972</xdr:rowOff>
    </xdr:from>
    <xdr:to>
      <xdr:col>4</xdr:col>
      <xdr:colOff>2722</xdr:colOff>
      <xdr:row>17</xdr:row>
      <xdr:rowOff>74840</xdr:rowOff>
    </xdr:to>
    <xdr:pic>
      <xdr:nvPicPr>
        <xdr:cNvPr id="11" name="Obrázek 10">
          <a:extLst>
            <a:ext uri="{FF2B5EF4-FFF2-40B4-BE49-F238E27FC236}">
              <a16:creationId xmlns:a16="http://schemas.microsoft.com/office/drawing/2014/main" id="{977BA7E5-BAC3-4B50-B546-8B6C9DBD0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15" y="4308022"/>
          <a:ext cx="6414407" cy="3415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24</xdr:row>
      <xdr:rowOff>136073</xdr:rowOff>
    </xdr:from>
    <xdr:to>
      <xdr:col>4</xdr:col>
      <xdr:colOff>14968</xdr:colOff>
      <xdr:row>38</xdr:row>
      <xdr:rowOff>23134</xdr:rowOff>
    </xdr:to>
    <xdr:pic>
      <xdr:nvPicPr>
        <xdr:cNvPr id="15" name="Obrázek 14">
          <a:extLst>
            <a:ext uri="{FF2B5EF4-FFF2-40B4-BE49-F238E27FC236}">
              <a16:creationId xmlns:a16="http://schemas.microsoft.com/office/drawing/2014/main" id="{8EE82E6F-99AA-44FE-9C25-43B25ECD5D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43" y="9511394"/>
          <a:ext cx="6423932" cy="2554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17</xdr:row>
      <xdr:rowOff>530678</xdr:rowOff>
    </xdr:from>
    <xdr:to>
      <xdr:col>3</xdr:col>
      <xdr:colOff>2139043</xdr:colOff>
      <xdr:row>24</xdr:row>
      <xdr:rowOff>152400</xdr:rowOff>
    </xdr:to>
    <xdr:pic>
      <xdr:nvPicPr>
        <xdr:cNvPr id="17" name="Obrázek 16">
          <a:extLst>
            <a:ext uri="{FF2B5EF4-FFF2-40B4-BE49-F238E27FC236}">
              <a16:creationId xmlns:a16="http://schemas.microsoft.com/office/drawing/2014/main" id="{D2AB996D-029E-4B8C-BF5D-E2E9BB5ABF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643" y="8164285"/>
          <a:ext cx="6166757" cy="1363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40</xdr:row>
      <xdr:rowOff>54428</xdr:rowOff>
    </xdr:from>
    <xdr:to>
      <xdr:col>4</xdr:col>
      <xdr:colOff>348343</xdr:colOff>
      <xdr:row>71</xdr:row>
      <xdr:rowOff>171449</xdr:rowOff>
    </xdr:to>
    <xdr:pic>
      <xdr:nvPicPr>
        <xdr:cNvPr id="19" name="Obrázek 18">
          <a:extLst>
            <a:ext uri="{FF2B5EF4-FFF2-40B4-BE49-F238E27FC236}">
              <a16:creationId xmlns:a16="http://schemas.microsoft.com/office/drawing/2014/main" id="{1C8148D3-47FE-4A82-9015-F73B57DCC5F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643" y="17662071"/>
          <a:ext cx="6757307" cy="6022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304801</xdr:colOff>
      <xdr:row>4</xdr:row>
      <xdr:rowOff>26754</xdr:rowOff>
    </xdr:from>
    <xdr:to>
      <xdr:col>4</xdr:col>
      <xdr:colOff>2095501</xdr:colOff>
      <xdr:row>11</xdr:row>
      <xdr:rowOff>174097</xdr:rowOff>
    </xdr:to>
    <xdr:pic>
      <xdr:nvPicPr>
        <xdr:cNvPr id="2" name="Obrázek 1" descr="logoTornado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400551" y="855429"/>
          <a:ext cx="1790700" cy="154751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2:X29"/>
  <sheetViews>
    <sheetView zoomScale="85" zoomScaleNormal="85" workbookViewId="0">
      <selection activeCell="K20" sqref="K20"/>
    </sheetView>
  </sheetViews>
  <sheetFormatPr defaultRowHeight="15" x14ac:dyDescent="0.25"/>
  <cols>
    <col min="1" max="1" width="5.140625" style="62" customWidth="1"/>
    <col min="2" max="2" width="10.7109375" style="62" customWidth="1"/>
    <col min="3" max="3" width="28.42578125" style="62" customWidth="1"/>
    <col min="4" max="4" width="16.140625" style="62" customWidth="1"/>
    <col min="5" max="5" width="13.7109375" style="62" customWidth="1"/>
    <col min="6" max="6" width="16.85546875" style="62" customWidth="1"/>
    <col min="7" max="7" width="22.140625" style="62" customWidth="1"/>
    <col min="8" max="8" width="16.7109375" style="62" bestFit="1" customWidth="1"/>
    <col min="9" max="9" width="16.5703125" style="62" bestFit="1" customWidth="1"/>
    <col min="10" max="10" width="17.140625" style="62" customWidth="1"/>
    <col min="11" max="11" width="32.7109375" style="62" customWidth="1"/>
    <col min="12" max="12" width="23.140625" style="62" customWidth="1"/>
    <col min="13" max="13" width="13.28515625" style="62" bestFit="1" customWidth="1"/>
    <col min="14" max="14" width="17.85546875" style="62" customWidth="1"/>
    <col min="15" max="15" width="33.5703125" style="62" bestFit="1" customWidth="1"/>
    <col min="16" max="16" width="18.42578125" style="62" bestFit="1" customWidth="1"/>
    <col min="17" max="17" width="18.42578125" style="62" customWidth="1"/>
    <col min="18" max="18" width="1.85546875" style="62" customWidth="1"/>
    <col min="19" max="19" width="18.5703125" style="62" customWidth="1"/>
    <col min="20" max="20" width="43.140625" style="62" bestFit="1" customWidth="1"/>
    <col min="21" max="23" width="26" style="62" customWidth="1"/>
    <col min="24" max="16384" width="9.140625" style="62"/>
  </cols>
  <sheetData>
    <row r="2" spans="1:24" ht="15.75" thickBot="1" x14ac:dyDescent="0.3"/>
    <row r="3" spans="1:24" ht="32.25" thickBot="1" x14ac:dyDescent="0.45">
      <c r="B3" s="132" t="s">
        <v>120</v>
      </c>
      <c r="C3" s="132"/>
      <c r="D3" s="132"/>
      <c r="E3" s="63">
        <f>'Základní informace o klubu'!C23</f>
        <v>0</v>
      </c>
      <c r="F3" s="132"/>
      <c r="G3" s="204" t="str">
        <f ca="1">IF((20-COUNTBLANK($I$6:$I$25))&lt;&gt;$E$3,"NESEDÍ POČET PŘIHLÁŠEK","")</f>
        <v/>
      </c>
      <c r="H3" s="205"/>
      <c r="I3" s="205"/>
      <c r="J3" s="205"/>
      <c r="K3" s="205"/>
      <c r="L3" s="205"/>
      <c r="M3" s="205"/>
      <c r="N3" s="206"/>
    </row>
    <row r="4" spans="1:24" ht="27" thickBot="1" x14ac:dyDescent="0.45">
      <c r="B4" s="78"/>
      <c r="C4" s="78" t="s">
        <v>204</v>
      </c>
      <c r="D4" s="63"/>
    </row>
    <row r="5" spans="1:24" s="124" customFormat="1" x14ac:dyDescent="0.25">
      <c r="B5" s="125"/>
      <c r="C5" s="126" t="s">
        <v>75</v>
      </c>
      <c r="D5" s="126" t="s">
        <v>170</v>
      </c>
      <c r="E5" s="126" t="s">
        <v>171</v>
      </c>
      <c r="F5" s="126" t="s">
        <v>127</v>
      </c>
      <c r="G5" s="126" t="s">
        <v>79</v>
      </c>
      <c r="H5" s="126" t="s">
        <v>172</v>
      </c>
      <c r="I5" s="126" t="s">
        <v>81</v>
      </c>
      <c r="J5" s="126" t="s">
        <v>77</v>
      </c>
      <c r="K5" s="126" t="s">
        <v>76</v>
      </c>
      <c r="L5" s="126" t="s">
        <v>80</v>
      </c>
      <c r="M5" s="126" t="s">
        <v>78</v>
      </c>
      <c r="N5" s="126" t="s">
        <v>304</v>
      </c>
      <c r="O5" s="126" t="s">
        <v>173</v>
      </c>
      <c r="P5" s="126" t="s">
        <v>174</v>
      </c>
      <c r="Q5" s="126" t="s">
        <v>175</v>
      </c>
      <c r="R5" s="126"/>
      <c r="S5" s="126" t="s">
        <v>313</v>
      </c>
      <c r="T5" s="126" t="s">
        <v>314</v>
      </c>
      <c r="U5" s="126" t="s">
        <v>315</v>
      </c>
      <c r="V5" s="126" t="s">
        <v>316</v>
      </c>
      <c r="W5" s="126" t="s">
        <v>317</v>
      </c>
      <c r="X5" s="127"/>
    </row>
    <row r="6" spans="1:24" ht="15.75" x14ac:dyDescent="0.25">
      <c r="A6" s="117">
        <v>1</v>
      </c>
      <c r="B6" s="118" t="str">
        <f>IF(C6="","",A6&amp;"."&amp;" od "&amp;C6)</f>
        <v/>
      </c>
      <c r="C6" s="82" t="str">
        <f t="shared" ref="C6:C25" si="0">IF(A6&lt;=$E$3,nazev_klubu,"")</f>
        <v/>
      </c>
      <c r="D6" s="181" t="str">
        <f>IF(C6&lt;&gt;"",'Přehled přihlášek'!E15,"")</f>
        <v/>
      </c>
      <c r="E6" s="83"/>
      <c r="F6" s="84" t="str">
        <f ca="1">IF(C6&lt;&gt;"",COUNTIF(INDIRECT("'"&amp;data!B133&amp;"'!"&amp;ADDRESS(ROW('Přihláška č. 1'!$E$9),COLUMN('Přihláška č. 1'!$E$9),4),TRUE),"*")+COUNTIF(INDIRECT("'"&amp;data!B133&amp;"'!"&amp;ADDRESS(ROW('Přihláška č. 1'!$E$10),COLUMN('Přihláška č. 1'!$E$10),4),TRUE),"*"),"")</f>
        <v/>
      </c>
      <c r="G6" s="83" t="str">
        <f ca="1">'Přehled přihlášek'!F15</f>
        <v/>
      </c>
      <c r="H6" s="83" t="str">
        <f ca="1">IFERROR(F6+G6,"")</f>
        <v/>
      </c>
      <c r="I6" s="83" t="str">
        <f ca="1">IF(INDIRECT("'"&amp;data!B133&amp;"'!"&amp;ADDRESS(ROW('Přihláška č. 1'!$D$5),COLUMN('Přihláška č. 1'!$D$5),4),TRUE)=0,"",INDIRECT("'"&amp;data!B133&amp;"'!"&amp;ADDRESS(ROW('Přihláška č. 1'!$D$5),COLUMN('Přihláška č. 1'!$D$5),4),TRUE))</f>
        <v/>
      </c>
      <c r="J6" s="83" t="str">
        <f ca="1">IF(INDIRECT("'"&amp;data!B133&amp;"'!"&amp;ADDRESS(ROW('Přihláška č. 1'!$D$8),COLUMN('Přihláška č. 1'!$D$8),4),TRUE)=0,"",INDIRECT("'"&amp;data!B133&amp;"'!"&amp;ADDRESS(ROW('Přihláška č. 1'!$D$8),COLUMN('Přihláška č. 1'!$D$8),4),TRUE))</f>
        <v/>
      </c>
      <c r="K6" s="83" t="str">
        <f ca="1">IF(IF(INDIRECT("'"&amp;data!B133&amp;"'!"&amp;ADDRESS(ROW('Přihláška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1'!$E$10),4),TRUE)))=0,"",IF(INDIRECT("'"&amp;data!B133&amp;"'!"&amp;ADDRESS(ROW('Přihláška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f>
        <v/>
      </c>
      <c r="L6" s="62" t="str">
        <f ca="1">'Přehled přihlášek'!G15</f>
        <v/>
      </c>
      <c r="M6" s="123" t="str">
        <f ca="1">'Přehled přihlášek'!D15</f>
        <v/>
      </c>
      <c r="N6" s="128" t="str">
        <f ca="1">IF(celkem_formaci&gt;=A6,IF(G6=1,INDIRECT("'"&amp;data!B133&amp;"'!"&amp;ADDRESS(ROW('Přihláška č. 1'!$F$20),COLUMN('Přihláška č. 1'!$F$20),4),TRUE),IF(G6=2,INDIRECT("'"&amp;data!B133&amp;"'!"&amp;ADDRESS(ROW('Přihláška č. 1'!$F$20),COLUMN('Přihláška č. 1'!$F$20),4),TRUE)&amp;", "&amp;INDIRECT("'"&amp;data!B133&amp;"'!"&amp;ADDRESS(ROW('Přihláška č. 1'!$F$21),COLUMN('Přihláška č. 1'!$F$21),4),TRUE),IF(G6=3,INDIRECT("'"&amp;data!B133&amp;"'!"&amp;ADDRESS(ROW('Přihláška č. 1'!$F$20),COLUMN('Přihláška č. 1'!$F$20),4),TRUE)&amp;", "&amp;INDIRECT("'"&amp;data!B133&amp;"'!"&amp;ADDRESS(ROW('Přihláška č. 1'!$F$21),COLUMN('Přihláška č. 1'!$F$21),4),TRUE)&amp;", "&amp;INDIRECT("'"&amp;data!B133&amp;"'!"&amp;ADDRESS(ROW('Přihláška č. 1'!$F$22),COLUMN('Přihláška č. 1'!$F$22),4),TRUE),""))),"")</f>
        <v/>
      </c>
      <c r="O6" s="82" t="str">
        <f ca="1">TRIM(IF(celkem_formaci&gt;=A6,IF(G6=1,INDIRECT("'"&amp;data!B133&amp;"'!"&amp;ADDRESS(ROW('Přihláška č. 1'!$C$20),COLUMN('Přihláška č. 1'!$C$20),4),TRUE)&amp;" "&amp; INDIRECT("'"&amp;data!B133&amp;"'!"&amp;ADDRESS(ROW('Přihláška č. 1'!$D$20),COLUMN('Přihláška č. 1'!$D$20),4),TRUE),IF(G6=2,INDIRECT("'"&amp;data!B133&amp;"'!"&amp;ADDRESS(ROW('Přihláška č. 1'!$C$20),COLUMN('Přihláška č. 1'!$C$20),4),TRUE)&amp;" "&amp;INDIRECT("'"&amp;data!B133&amp;"'!"&amp;ADDRESS(ROW('Přihláška č. 1'!$D$20),COLUMN('Přihláška č. 1'!$D$20),4),TRUE)&amp; ", " &amp;INDIRECT("'"&amp;data!B133&amp;"'!"&amp;ADDRESS(ROW('Přihláška č. 1'!$C$21),COLUMN('Přihláška č. 1'!$C$21),4),TRUE)&amp;" "&amp;INDIRECT("'"&amp;data!B133&amp;"'!"&amp;ADDRESS(ROW('Přihláška č. 1'!$D$21),COLUMN('Přihláška č. 1'!$D$21),4),TRUE),IF(G6=3,INDIRECT("'"&amp;data!B133&amp;"'!"&amp;ADDRESS(ROW('Přihláška č. 1'!$C$20),COLUMN('Přihláška č. 1'!$C$20),4),TRUE)&amp;" "&amp; INDIRECT("'"&amp;data!B133&amp;"'!"&amp;ADDRESS(ROW('Přihláška č. 1'!$D$20),COLUMN('Přihláška č. 1'!$D$20),4),TRUE)&amp; ", " &amp;INDIRECT("'"&amp;data!B133&amp;"'!"&amp;ADDRESS(ROW('Přihláška č. 1'!$C$21),COLUMN('Přihláška č. 1'!$C$21),4),TRUE)&amp;" "&amp;INDIRECT("'"&amp;data!B133&amp;"'!"&amp;ADDRESS(ROW('Přihláška č. 1'!$D$21),COLUMN('Přihláška č. 1'!$D$21),4),TRUE)&amp; ", "&amp;INDIRECT("'"&amp;data!B133&amp;"'!"&amp;ADDRESS(ROW('Přihláška č. 1'!$C$22),COLUMN('Přihláška č. 1'!$C$22),4),TRUE)&amp;" "&amp;INDIRECT("'"&amp;data!B133&amp;"'!"&amp;ADDRESS(ROW('Přihláška č. 1'!$D$22),COLUMN('Přihláška č. 1'!$D$22),4),TRUE),""))),""))</f>
        <v/>
      </c>
      <c r="P6" s="82"/>
      <c r="Q6" s="82"/>
      <c r="R6" s="82"/>
      <c r="S6" s="82">
        <f ca="1">INDIRECT("'"&amp;data!B133&amp;"'!F13")</f>
        <v>0</v>
      </c>
      <c r="T6" s="62" t="str">
        <f ca="1">IFERROR(H6-S6,"")</f>
        <v/>
      </c>
      <c r="U6" s="62" t="str">
        <f ca="1">TRIM(IF(G6&lt;=3,INDIRECT("'"&amp;data!B133&amp;"'!"&amp;ADDRESS(ROW('Přihláška č. 1'!$C$20),COLUMN('Přihláška č. 1'!$C$20),4),TRUE)&amp;" "&amp;INDIRECT("'"&amp;data!B133&amp;"'!"&amp;ADDRESS(ROW('Přihláška č. 1'!$D$20),COLUMN('Přihláška č. 1'!$D$20),4),TRUE),""))</f>
        <v/>
      </c>
      <c r="V6" s="62" t="str">
        <f ca="1">TRIM(IF(G6&lt;=3,INDIRECT("'"&amp;data!B133&amp;"'!"&amp;ADDRESS(ROW('Přihláška č. 1'!$C$21),COLUMN('Přihláška č. 1'!$C$21),4),TRUE)&amp;" "&amp;INDIRECT("'"&amp;data!B133&amp;"'!"&amp;ADDRESS(ROW('Přihláška č. 1'!$D$21),COLUMN('Přihláška č. 1'!$D$21),4),TRUE),""))</f>
        <v/>
      </c>
      <c r="W6" s="62" t="str">
        <f ca="1">TRIM(IF(G6&lt;=3,INDIRECT("'"&amp;data!B133&amp;"'!"&amp;ADDRESS(ROW('Přihláška č. 1'!$C$22),COLUMN('Přihláška č. 1'!$C$22),4),TRUE)&amp;" "&amp;INDIRECT("'"&amp;data!B133&amp;"'!"&amp;ADDRESS(ROW('Přihláška č. 1'!$D$22),COLUMN('Přihláška č. 1'!$D$22),4),TRUE),""))</f>
        <v/>
      </c>
      <c r="X6" s="176"/>
    </row>
    <row r="7" spans="1:24" ht="15.75" x14ac:dyDescent="0.25">
      <c r="A7" s="117">
        <v>2</v>
      </c>
      <c r="B7" s="118" t="str">
        <f t="shared" ref="B7:B25" si="1">IF(C7="","",A7&amp;"."&amp;" od "&amp;C7)</f>
        <v/>
      </c>
      <c r="C7" s="82" t="str">
        <f t="shared" si="0"/>
        <v/>
      </c>
      <c r="D7" s="181" t="str">
        <f>IF(C7&lt;&gt;"",'Přehled přihlášek'!E16,"")</f>
        <v/>
      </c>
      <c r="E7" s="83"/>
      <c r="F7" s="84" t="str">
        <f ca="1">IF(C7&lt;&gt;"",COUNTIF(INDIRECT("'"&amp;data!B134&amp;"'!"&amp;ADDRESS(ROW('Přihláška č. 1'!$E$9),COLUMN('Přihláška č. 1'!$E$9),4),TRUE),"*")+COUNTIF(INDIRECT("'"&amp;data!B134&amp;"'!"&amp;ADDRESS(ROW('Přihláška č. 1'!$E$10),COLUMN('Přihláška č. 1'!$E$10),4),TRUE),"*"),"")</f>
        <v/>
      </c>
      <c r="G7" s="83" t="str">
        <f ca="1">'Přehled přihlášek'!F16</f>
        <v/>
      </c>
      <c r="H7" s="83" t="str">
        <f t="shared" ref="H7:H25" ca="1" si="2">IFERROR(F7+G7,"")</f>
        <v/>
      </c>
      <c r="I7" s="83" t="str">
        <f ca="1">IF(INDIRECT("'"&amp;data!B134&amp;"'!"&amp;ADDRESS(ROW('Přihláška č. 1'!$D$5),COLUMN('Přihláška č. 1'!$D$5),4),TRUE)=0,"",INDIRECT("'"&amp;data!B134&amp;"'!"&amp;ADDRESS(ROW('Přihláška č. 1'!$D$5),COLUMN('Přihláška č. 1'!$D$5),4),TRUE))</f>
        <v/>
      </c>
      <c r="J7" s="83" t="str">
        <f ca="1">IF(INDIRECT("'"&amp;data!B134&amp;"'!"&amp;ADDRESS(ROW('Přihláška č. 1'!$D$8),COLUMN('Přihláška č. 1'!$D$8),4),TRUE)=0,"",INDIRECT("'"&amp;data!B134&amp;"'!"&amp;ADDRESS(ROW('Přihláška č. 1'!$D$8),COLUMN('Přihláška č. 1'!$D$8),4),TRUE))</f>
        <v/>
      </c>
      <c r="K7" s="83" t="str">
        <f ca="1">IF(IF(INDIRECT("'"&amp;data!B134&amp;"'!"&amp;ADDRESS(ROW('Přihláška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1'!$E$10),4),TRUE)))=0,"",IF(INDIRECT("'"&amp;data!B134&amp;"'!"&amp;ADDRESS(ROW('Přihláška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f>
        <v/>
      </c>
      <c r="L7" s="62" t="str">
        <f ca="1">'Přehled přihlášek'!G16</f>
        <v/>
      </c>
      <c r="M7" s="123" t="str">
        <f ca="1">'Přehled přihlášek'!D16</f>
        <v/>
      </c>
      <c r="N7" s="128" t="str">
        <f ca="1">IF(celkem_formaci&gt;=A7,IF(G7=1,INDIRECT("'"&amp;data!B134&amp;"'!"&amp;ADDRESS(ROW('Přihláška č. 1'!$F$20),COLUMN('Přihláška č. 1'!$F$20),4),TRUE),IF(G7=2,INDIRECT("'"&amp;data!B134&amp;"'!"&amp;ADDRESS(ROW('Přihláška č. 1'!$F$20),COLUMN('Přihláška č. 1'!$F$20),4),TRUE)&amp;", "&amp;INDIRECT("'"&amp;data!B134&amp;"'!"&amp;ADDRESS(ROW('Přihláška č. 1'!$F$21),COLUMN('Přihláška č. 1'!$F$21),4),TRUE),IF(G7=3,INDIRECT("'"&amp;data!B134&amp;"'!"&amp;ADDRESS(ROW('Přihláška č. 1'!$F$20),COLUMN('Přihláška č. 1'!$F$20),4),TRUE)&amp;", "&amp;INDIRECT("'"&amp;data!B134&amp;"'!"&amp;ADDRESS(ROW('Přihláška č. 1'!$F$21),COLUMN('Přihláška č. 1'!$F$21),4),TRUE)&amp;", "&amp;INDIRECT("'"&amp;data!B134&amp;"'!"&amp;ADDRESS(ROW('Přihláška č. 1'!$F$22),COLUMN('Přihláška č. 1'!$F$22),4),TRUE),""))),"")</f>
        <v/>
      </c>
      <c r="O7" s="82" t="str">
        <f ca="1">TRIM(IF(celkem_formaci&gt;=A7,IF(G7=1,INDIRECT("'"&amp;data!B134&amp;"'!"&amp;ADDRESS(ROW('Přihláška č. 1'!$C$20),COLUMN('Přihláška č. 1'!$C$20),4),TRUE)&amp;" "&amp; INDIRECT("'"&amp;data!B134&amp;"'!"&amp;ADDRESS(ROW('Přihláška č. 1'!$D$20),COLUMN('Přihláška č. 1'!$D$20),4),TRUE),IF(G7=2,INDIRECT("'"&amp;data!B134&amp;"'!"&amp;ADDRESS(ROW('Přihláška č. 1'!$C$20),COLUMN('Přihláška č. 1'!$C$20),4),TRUE)&amp;" "&amp;INDIRECT("'"&amp;data!B134&amp;"'!"&amp;ADDRESS(ROW('Přihláška č. 1'!$D$20),COLUMN('Přihláška č. 1'!$D$20),4),TRUE)&amp; ", " &amp;INDIRECT("'"&amp;data!B134&amp;"'!"&amp;ADDRESS(ROW('Přihláška č. 1'!$C$21),COLUMN('Přihláška č. 1'!$C$21),4),TRUE)&amp;" "&amp;INDIRECT("'"&amp;data!B134&amp;"'!"&amp;ADDRESS(ROW('Přihláška č. 1'!$D$21),COLUMN('Přihláška č. 1'!$D$21),4),TRUE),IF(G7=3,INDIRECT("'"&amp;data!B134&amp;"'!"&amp;ADDRESS(ROW('Přihláška č. 1'!$C$20),COLUMN('Přihláška č. 1'!$C$20),4),TRUE)&amp;" "&amp; INDIRECT("'"&amp;data!B134&amp;"'!"&amp;ADDRESS(ROW('Přihláška č. 1'!$D$20),COLUMN('Přihláška č. 1'!$D$20),4),TRUE)&amp; ", " &amp;INDIRECT("'"&amp;data!B134&amp;"'!"&amp;ADDRESS(ROW('Přihláška č. 1'!$C$21),COLUMN('Přihláška č. 1'!$C$21),4),TRUE)&amp;" "&amp;INDIRECT("'"&amp;data!B134&amp;"'!"&amp;ADDRESS(ROW('Přihláška č. 1'!$D$21),COLUMN('Přihláška č. 1'!$D$21),4),TRUE)&amp; ", "&amp;INDIRECT("'"&amp;data!B134&amp;"'!"&amp;ADDRESS(ROW('Přihláška č. 1'!$C$22),COLUMN('Přihláška č. 1'!$C$22),4),TRUE)&amp;" "&amp;INDIRECT("'"&amp;data!B134&amp;"'!"&amp;ADDRESS(ROW('Přihláška č. 1'!$D$22),COLUMN('Přihláška č. 1'!$D$22),4),TRUE),""))),""))</f>
        <v/>
      </c>
      <c r="P7" s="82"/>
      <c r="Q7" s="82"/>
      <c r="R7" s="82"/>
      <c r="S7" s="82">
        <f ca="1">INDIRECT("'"&amp;data!B134&amp;"'!F13")</f>
        <v>0</v>
      </c>
      <c r="T7" s="62" t="str">
        <f t="shared" ref="T7:T25" ca="1" si="3">IFERROR(H7-S7,"")</f>
        <v/>
      </c>
      <c r="U7" s="62" t="str">
        <f ca="1">TRIM(IF(G7&lt;=3,INDIRECT("'"&amp;data!B134&amp;"'!"&amp;ADDRESS(ROW('Přihláška č. 1'!$C$20),COLUMN('Přihláška č. 1'!$C$20),4),TRUE)&amp;" "&amp;INDIRECT("'"&amp;data!B134&amp;"'!"&amp;ADDRESS(ROW('Přihláška č. 1'!$D$20),COLUMN('Přihláška č. 1'!$D$20),4),TRUE),""))</f>
        <v/>
      </c>
      <c r="V7" s="62" t="str">
        <f ca="1">TRIM(IF(G7&lt;=3,INDIRECT("'"&amp;data!B134&amp;"'!"&amp;ADDRESS(ROW('Přihláška č. 1'!$C$21),COLUMN('Přihláška č. 1'!$C$21),4),TRUE)&amp;" "&amp;INDIRECT("'"&amp;data!B134&amp;"'!"&amp;ADDRESS(ROW('Přihláška č. 1'!$D$21),COLUMN('Přihláška č. 1'!$D$21),4),TRUE),""))</f>
        <v/>
      </c>
      <c r="W7" s="62" t="str">
        <f ca="1">TRIM(IF(G7&lt;=3,INDIRECT("'"&amp;data!B134&amp;"'!"&amp;ADDRESS(ROW('Přihláška č. 1'!$C$22),COLUMN('Přihláška č. 1'!$C$22),4),TRUE)&amp;" "&amp;INDIRECT("'"&amp;data!B134&amp;"'!"&amp;ADDRESS(ROW('Přihláška č. 1'!$D$22),COLUMN('Přihláška č. 1'!$D$22),4),TRUE),""))</f>
        <v/>
      </c>
      <c r="X7" s="176"/>
    </row>
    <row r="8" spans="1:24" ht="15.75" x14ac:dyDescent="0.25">
      <c r="A8" s="117">
        <v>3</v>
      </c>
      <c r="B8" s="118" t="str">
        <f t="shared" si="1"/>
        <v/>
      </c>
      <c r="C8" s="82" t="str">
        <f t="shared" si="0"/>
        <v/>
      </c>
      <c r="D8" s="181" t="str">
        <f>IF(C8&lt;&gt;"",'Přehled přihlášek'!E17,"")</f>
        <v/>
      </c>
      <c r="E8" s="83"/>
      <c r="F8" s="84" t="str">
        <f ca="1">IF(C8&lt;&gt;"",COUNTIF(INDIRECT("'"&amp;data!B135&amp;"'!"&amp;ADDRESS(ROW('Přihláška č. 1'!$E$9),COLUMN('Přihláška č. 1'!$E$9),4),TRUE),"*")+COUNTIF(INDIRECT("'"&amp;data!B135&amp;"'!"&amp;ADDRESS(ROW('Přihláška č. 1'!$E$10),COLUMN('Přihláška č. 1'!$E$10),4),TRUE),"*"),"")</f>
        <v/>
      </c>
      <c r="G8" s="83" t="str">
        <f ca="1">'Přehled přihlášek'!F17</f>
        <v/>
      </c>
      <c r="H8" s="83" t="str">
        <f t="shared" ca="1" si="2"/>
        <v/>
      </c>
      <c r="I8" s="83" t="str">
        <f ca="1">IF(INDIRECT("'"&amp;data!B135&amp;"'!"&amp;ADDRESS(ROW('Přihláška č. 1'!$D$5),COLUMN('Přihláška č. 1'!$D$5),4),TRUE)=0,"",INDIRECT("'"&amp;data!B135&amp;"'!"&amp;ADDRESS(ROW('Přihláška č. 1'!$D$5),COLUMN('Přihláška č. 1'!$D$5),4),TRUE))</f>
        <v/>
      </c>
      <c r="J8" s="83" t="str">
        <f ca="1">IF(INDIRECT("'"&amp;data!B135&amp;"'!"&amp;ADDRESS(ROW('Přihláška č. 1'!$D$8),COLUMN('Přihláška č. 1'!$D$8),4),TRUE)=0,"",INDIRECT("'"&amp;data!B135&amp;"'!"&amp;ADDRESS(ROW('Přihláška č. 1'!$D$8),COLUMN('Přihláška č. 1'!$D$8),4),TRUE))</f>
        <v/>
      </c>
      <c r="K8" s="83" t="str">
        <f ca="1">IF(IF(INDIRECT("'"&amp;data!B135&amp;"'!"&amp;ADDRESS(ROW('Přihláška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1'!$E$10),4),TRUE)))=0,"",IF(INDIRECT("'"&amp;data!B135&amp;"'!"&amp;ADDRESS(ROW('Přihláška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f>
        <v/>
      </c>
      <c r="L8" s="62" t="str">
        <f ca="1">'Přehled přihlášek'!G17</f>
        <v/>
      </c>
      <c r="M8" s="123" t="str">
        <f ca="1">'Přehled přihlášek'!D17</f>
        <v/>
      </c>
      <c r="N8" s="128" t="str">
        <f ca="1">IF(celkem_formaci&gt;=A8,IF(G8=1,INDIRECT("'"&amp;data!B135&amp;"'!"&amp;ADDRESS(ROW('Přihláška č. 1'!$F$20),COLUMN('Přihláška č. 1'!$F$20),4),TRUE),IF(G8=2,INDIRECT("'"&amp;data!B135&amp;"'!"&amp;ADDRESS(ROW('Přihláška č. 1'!$F$20),COLUMN('Přihláška č. 1'!$F$20),4),TRUE)&amp;", "&amp;INDIRECT("'"&amp;data!B135&amp;"'!"&amp;ADDRESS(ROW('Přihláška č. 1'!$F$21),COLUMN('Přihláška č. 1'!$F$21),4),TRUE),IF(G8=3,INDIRECT("'"&amp;data!B135&amp;"'!"&amp;ADDRESS(ROW('Přihláška č. 1'!$F$20),COLUMN('Přihláška č. 1'!$F$20),4),TRUE)&amp;", "&amp;INDIRECT("'"&amp;data!B135&amp;"'!"&amp;ADDRESS(ROW('Přihláška č. 1'!$F$21),COLUMN('Přihláška č. 1'!$F$21),4),TRUE)&amp;", "&amp;INDIRECT("'"&amp;data!B135&amp;"'!"&amp;ADDRESS(ROW('Přihláška č. 1'!$F$22),COLUMN('Přihláška č. 1'!$F$22),4),TRUE),""))),"")</f>
        <v/>
      </c>
      <c r="O8" s="82" t="str">
        <f ca="1">TRIM(IF(celkem_formaci&gt;=A8,IF(G8=1,INDIRECT("'"&amp;data!B135&amp;"'!"&amp;ADDRESS(ROW('Přihláška č. 1'!$C$20),COLUMN('Přihláška č. 1'!$C$20),4),TRUE)&amp;" "&amp; INDIRECT("'"&amp;data!B135&amp;"'!"&amp;ADDRESS(ROW('Přihláška č. 1'!$D$20),COLUMN('Přihláška č. 1'!$D$20),4),TRUE),IF(G8=2,INDIRECT("'"&amp;data!B135&amp;"'!"&amp;ADDRESS(ROW('Přihláška č. 1'!$C$20),COLUMN('Přihláška č. 1'!$C$20),4),TRUE)&amp;" "&amp;INDIRECT("'"&amp;data!B135&amp;"'!"&amp;ADDRESS(ROW('Přihláška č. 1'!$D$20),COLUMN('Přihláška č. 1'!$D$20),4),TRUE)&amp; ", " &amp;INDIRECT("'"&amp;data!B135&amp;"'!"&amp;ADDRESS(ROW('Přihláška č. 1'!$C$21),COLUMN('Přihláška č. 1'!$C$21),4),TRUE)&amp;" "&amp;INDIRECT("'"&amp;data!B135&amp;"'!"&amp;ADDRESS(ROW('Přihláška č. 1'!$D$21),COLUMN('Přihláška č. 1'!$D$21),4),TRUE),IF(G8=3,INDIRECT("'"&amp;data!B135&amp;"'!"&amp;ADDRESS(ROW('Přihláška č. 1'!$C$20),COLUMN('Přihláška č. 1'!$C$20),4),TRUE)&amp;" "&amp; INDIRECT("'"&amp;data!B135&amp;"'!"&amp;ADDRESS(ROW('Přihláška č. 1'!$D$20),COLUMN('Přihláška č. 1'!$D$20),4),TRUE)&amp; ", " &amp;INDIRECT("'"&amp;data!B135&amp;"'!"&amp;ADDRESS(ROW('Přihláška č. 1'!$C$21),COLUMN('Přihláška č. 1'!$C$21),4),TRUE)&amp;" "&amp;INDIRECT("'"&amp;data!B135&amp;"'!"&amp;ADDRESS(ROW('Přihláška č. 1'!$D$21),COLUMN('Přihláška č. 1'!$D$21),4),TRUE)&amp; ", "&amp;INDIRECT("'"&amp;data!B135&amp;"'!"&amp;ADDRESS(ROW('Přihláška č. 1'!$C$22),COLUMN('Přihláška č. 1'!$C$22),4),TRUE)&amp;" "&amp;INDIRECT("'"&amp;data!B135&amp;"'!"&amp;ADDRESS(ROW('Přihláška č. 1'!$D$22),COLUMN('Přihláška č. 1'!$D$22),4),TRUE),""))),""))</f>
        <v/>
      </c>
      <c r="P8" s="82"/>
      <c r="Q8" s="82"/>
      <c r="R8" s="82"/>
      <c r="S8" s="82">
        <f ca="1">INDIRECT("'"&amp;data!B135&amp;"'!F13")</f>
        <v>0</v>
      </c>
      <c r="T8" s="62" t="str">
        <f t="shared" ca="1" si="3"/>
        <v/>
      </c>
      <c r="U8" s="62" t="str">
        <f ca="1">TRIM(IF(G8&lt;=3,INDIRECT("'"&amp;data!B135&amp;"'!"&amp;ADDRESS(ROW('Přihláška č. 1'!$C$20),COLUMN('Přihláška č. 1'!$C$20),4),TRUE)&amp;" "&amp;INDIRECT("'"&amp;data!B135&amp;"'!"&amp;ADDRESS(ROW('Přihláška č. 1'!$D$20),COLUMN('Přihláška č. 1'!$D$20),4),TRUE),""))</f>
        <v/>
      </c>
      <c r="V8" s="62" t="str">
        <f ca="1">TRIM(IF(G8&lt;=3,INDIRECT("'"&amp;data!B135&amp;"'!"&amp;ADDRESS(ROW('Přihláška č. 1'!$C$21),COLUMN('Přihláška č. 1'!$C$21),4),TRUE)&amp;" "&amp;INDIRECT("'"&amp;data!B135&amp;"'!"&amp;ADDRESS(ROW('Přihláška č. 1'!$D$21),COLUMN('Přihláška č. 1'!$D$21),4),TRUE),""))</f>
        <v/>
      </c>
      <c r="W8" s="62" t="str">
        <f ca="1">TRIM(IF(G8&lt;=3,INDIRECT("'"&amp;data!B135&amp;"'!"&amp;ADDRESS(ROW('Přihláška č. 1'!$C$22),COLUMN('Přihláška č. 1'!$C$22),4),TRUE)&amp;" "&amp;INDIRECT("'"&amp;data!B135&amp;"'!"&amp;ADDRESS(ROW('Přihláška č. 1'!$D$22),COLUMN('Přihláška č. 1'!$D$22),4),TRUE),""))</f>
        <v/>
      </c>
      <c r="X8" s="176"/>
    </row>
    <row r="9" spans="1:24" ht="15.75" x14ac:dyDescent="0.25">
      <c r="A9" s="117">
        <v>4</v>
      </c>
      <c r="B9" s="118" t="str">
        <f t="shared" si="1"/>
        <v/>
      </c>
      <c r="C9" s="82" t="str">
        <f t="shared" si="0"/>
        <v/>
      </c>
      <c r="D9" s="181" t="str">
        <f>IF(C9&lt;&gt;"",'Přehled přihlášek'!E18,"")</f>
        <v/>
      </c>
      <c r="E9" s="83"/>
      <c r="F9" s="84" t="str">
        <f ca="1">IF(C9&lt;&gt;"",COUNTIF(INDIRECT("'"&amp;data!B136&amp;"'!"&amp;ADDRESS(ROW('Přihláška č. 1'!$E$9),COLUMN('Přihláška č. 1'!$E$9),4),TRUE),"*")+COUNTIF(INDIRECT("'"&amp;data!B136&amp;"'!"&amp;ADDRESS(ROW('Přihláška č. 1'!$E$10),COLUMN('Přihláška č. 1'!$E$10),4),TRUE),"*"),"")</f>
        <v/>
      </c>
      <c r="G9" s="83" t="str">
        <f ca="1">'Přehled přihlášek'!F18</f>
        <v/>
      </c>
      <c r="H9" s="83" t="str">
        <f t="shared" ca="1" si="2"/>
        <v/>
      </c>
      <c r="I9" s="83" t="str">
        <f ca="1">IF(INDIRECT("'"&amp;data!B136&amp;"'!"&amp;ADDRESS(ROW('Přihláška č. 1'!$D$5),COLUMN('Přihláška č. 1'!$D$5),4),TRUE)=0,"",INDIRECT("'"&amp;data!B136&amp;"'!"&amp;ADDRESS(ROW('Přihláška č. 1'!$D$5),COLUMN('Přihláška č. 1'!$D$5),4),TRUE))</f>
        <v/>
      </c>
      <c r="J9" s="83" t="str">
        <f ca="1">IF(INDIRECT("'"&amp;data!B136&amp;"'!"&amp;ADDRESS(ROW('Přihláška č. 1'!$D$8),COLUMN('Přihláška č. 1'!$D$8),4),TRUE)=0,"",INDIRECT("'"&amp;data!B136&amp;"'!"&amp;ADDRESS(ROW('Přihláška č. 1'!$D$8),COLUMN('Přihláška č. 1'!$D$8),4),TRUE))</f>
        <v/>
      </c>
      <c r="K9" s="83" t="str">
        <f ca="1">IF(IF(INDIRECT("'"&amp;data!B136&amp;"'!"&amp;ADDRESS(ROW('Přihláška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1'!$E$10),4),TRUE)))=0,"",IF(INDIRECT("'"&amp;data!B136&amp;"'!"&amp;ADDRESS(ROW('Přihláška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f>
        <v/>
      </c>
      <c r="L9" s="62" t="str">
        <f ca="1">'Přehled přihlášek'!G18</f>
        <v/>
      </c>
      <c r="M9" s="123" t="str">
        <f ca="1">'Přehled přihlášek'!D18</f>
        <v/>
      </c>
      <c r="N9" s="128" t="str">
        <f ca="1">IF(celkem_formaci&gt;=A9,IF(G9=1,INDIRECT("'"&amp;data!B136&amp;"'!"&amp;ADDRESS(ROW('Přihláška č. 1'!$F$20),COLUMN('Přihláška č. 1'!$F$20),4),TRUE),IF(G9=2,INDIRECT("'"&amp;data!B136&amp;"'!"&amp;ADDRESS(ROW('Přihláška č. 1'!$F$20),COLUMN('Přihláška č. 1'!$F$20),4),TRUE)&amp;", "&amp;INDIRECT("'"&amp;data!B136&amp;"'!"&amp;ADDRESS(ROW('Přihláška č. 1'!$F$21),COLUMN('Přihláška č. 1'!$F$21),4),TRUE),IF(G9=3,INDIRECT("'"&amp;data!B136&amp;"'!"&amp;ADDRESS(ROW('Přihláška č. 1'!$F$20),COLUMN('Přihláška č. 1'!$F$20),4),TRUE)&amp;", "&amp;INDIRECT("'"&amp;data!B136&amp;"'!"&amp;ADDRESS(ROW('Přihláška č. 1'!$F$21),COLUMN('Přihláška č. 1'!$F$21),4),TRUE)&amp;", "&amp;INDIRECT("'"&amp;data!B136&amp;"'!"&amp;ADDRESS(ROW('Přihláška č. 1'!$F$22),COLUMN('Přihláška č. 1'!$F$22),4),TRUE),""))),"")</f>
        <v/>
      </c>
      <c r="O9" s="82" t="str">
        <f ca="1">TRIM(IF(celkem_formaci&gt;=A9,IF(G9=1,INDIRECT("'"&amp;data!B136&amp;"'!"&amp;ADDRESS(ROW('Přihláška č. 1'!$C$20),COLUMN('Přihláška č. 1'!$C$20),4),TRUE)&amp;" "&amp; INDIRECT("'"&amp;data!B136&amp;"'!"&amp;ADDRESS(ROW('Přihláška č. 1'!$D$20),COLUMN('Přihláška č. 1'!$D$20),4),TRUE),IF(G9=2,INDIRECT("'"&amp;data!B136&amp;"'!"&amp;ADDRESS(ROW('Přihláška č. 1'!$C$20),COLUMN('Přihláška č. 1'!$C$20),4),TRUE)&amp;" "&amp;INDIRECT("'"&amp;data!B136&amp;"'!"&amp;ADDRESS(ROW('Přihláška č. 1'!$D$20),COLUMN('Přihláška č. 1'!$D$20),4),TRUE)&amp; ", " &amp;INDIRECT("'"&amp;data!B136&amp;"'!"&amp;ADDRESS(ROW('Přihláška č. 1'!$C$21),COLUMN('Přihláška č. 1'!$C$21),4),TRUE)&amp;" "&amp;INDIRECT("'"&amp;data!B136&amp;"'!"&amp;ADDRESS(ROW('Přihláška č. 1'!$D$21),COLUMN('Přihláška č. 1'!$D$21),4),TRUE),IF(G9=3,INDIRECT("'"&amp;data!B136&amp;"'!"&amp;ADDRESS(ROW('Přihláška č. 1'!$C$20),COLUMN('Přihláška č. 1'!$C$20),4),TRUE)&amp;" "&amp; INDIRECT("'"&amp;data!B136&amp;"'!"&amp;ADDRESS(ROW('Přihláška č. 1'!$D$20),COLUMN('Přihláška č. 1'!$D$20),4),TRUE)&amp; ", " &amp;INDIRECT("'"&amp;data!B136&amp;"'!"&amp;ADDRESS(ROW('Přihláška č. 1'!$C$21),COLUMN('Přihláška č. 1'!$C$21),4),TRUE)&amp;" "&amp;INDIRECT("'"&amp;data!B136&amp;"'!"&amp;ADDRESS(ROW('Přihláška č. 1'!$D$21),COLUMN('Přihláška č. 1'!$D$21),4),TRUE)&amp; ", "&amp;INDIRECT("'"&amp;data!B136&amp;"'!"&amp;ADDRESS(ROW('Přihláška č. 1'!$C$22),COLUMN('Přihláška č. 1'!$C$22),4),TRUE)&amp;" "&amp;INDIRECT("'"&amp;data!B136&amp;"'!"&amp;ADDRESS(ROW('Přihláška č. 1'!$D$22),COLUMN('Přihláška č. 1'!$D$22),4),TRUE),""))),""))</f>
        <v/>
      </c>
      <c r="P9" s="82"/>
      <c r="Q9" s="82"/>
      <c r="R9" s="82"/>
      <c r="S9" s="82">
        <f ca="1">INDIRECT("'"&amp;data!B136&amp;"'!F13")</f>
        <v>0</v>
      </c>
      <c r="T9" s="62" t="str">
        <f t="shared" ca="1" si="3"/>
        <v/>
      </c>
      <c r="U9" s="62" t="str">
        <f ca="1">TRIM(IF(G9&lt;=3,INDIRECT("'"&amp;data!B136&amp;"'!"&amp;ADDRESS(ROW('Přihláška č. 1'!$C$20),COLUMN('Přihláška č. 1'!$C$20),4),TRUE)&amp;" "&amp;INDIRECT("'"&amp;data!B136&amp;"'!"&amp;ADDRESS(ROW('Přihláška č. 1'!$D$20),COLUMN('Přihláška č. 1'!$D$20),4),TRUE),""))</f>
        <v/>
      </c>
      <c r="V9" s="62" t="str">
        <f ca="1">TRIM(IF(G9&lt;=3,INDIRECT("'"&amp;data!B136&amp;"'!"&amp;ADDRESS(ROW('Přihláška č. 1'!$C$21),COLUMN('Přihláška č. 1'!$C$21),4),TRUE)&amp;" "&amp;INDIRECT("'"&amp;data!B136&amp;"'!"&amp;ADDRESS(ROW('Přihláška č. 1'!$D$21),COLUMN('Přihláška č. 1'!$D$21),4),TRUE),""))</f>
        <v/>
      </c>
      <c r="W9" s="62" t="str">
        <f ca="1">TRIM(IF(G9&lt;=3,INDIRECT("'"&amp;data!B136&amp;"'!"&amp;ADDRESS(ROW('Přihláška č. 1'!$C$22),COLUMN('Přihláška č. 1'!$C$22),4),TRUE)&amp;" "&amp;INDIRECT("'"&amp;data!B136&amp;"'!"&amp;ADDRESS(ROW('Přihláška č. 1'!$D$22),COLUMN('Přihláška č. 1'!$D$22),4),TRUE),""))</f>
        <v/>
      </c>
      <c r="X9" s="176"/>
    </row>
    <row r="10" spans="1:24" ht="15.75" x14ac:dyDescent="0.25">
      <c r="A10" s="117">
        <v>5</v>
      </c>
      <c r="B10" s="118" t="str">
        <f t="shared" si="1"/>
        <v/>
      </c>
      <c r="C10" s="82" t="str">
        <f t="shared" si="0"/>
        <v/>
      </c>
      <c r="D10" s="181" t="str">
        <f>IF(C10&lt;&gt;"",'Přehled přihlášek'!E19,"")</f>
        <v/>
      </c>
      <c r="E10" s="83"/>
      <c r="F10" s="84" t="str">
        <f ca="1">IF(C10&lt;&gt;"",COUNTIF(INDIRECT("'"&amp;data!B137&amp;"'!"&amp;ADDRESS(ROW('Přihláška č. 1'!$E$9),COLUMN('Přihláška č. 1'!$E$9),4),TRUE),"*")+COUNTIF(INDIRECT("'"&amp;data!B137&amp;"'!"&amp;ADDRESS(ROW('Přihláška č. 1'!$E$10),COLUMN('Přihláška č. 1'!$E$10),4),TRUE),"*"),"")</f>
        <v/>
      </c>
      <c r="G10" s="83" t="str">
        <f ca="1">'Přehled přihlášek'!F19</f>
        <v/>
      </c>
      <c r="H10" s="83" t="str">
        <f t="shared" ca="1" si="2"/>
        <v/>
      </c>
      <c r="I10" s="83" t="str">
        <f ca="1">IF(INDIRECT("'"&amp;data!B137&amp;"'!"&amp;ADDRESS(ROW('Přihláška č. 1'!$D$5),COLUMN('Přihláška č. 1'!$D$5),4),TRUE)=0,"",INDIRECT("'"&amp;data!B137&amp;"'!"&amp;ADDRESS(ROW('Přihláška č. 1'!$D$5),COLUMN('Přihláška č. 1'!$D$5),4),TRUE))</f>
        <v/>
      </c>
      <c r="J10" s="83" t="str">
        <f ca="1">IF(INDIRECT("'"&amp;data!B137&amp;"'!"&amp;ADDRESS(ROW('Přihláška č. 1'!$D$8),COLUMN('Přihláška č. 1'!$D$8),4),TRUE)=0,"",INDIRECT("'"&amp;data!B137&amp;"'!"&amp;ADDRESS(ROW('Přihláška č. 1'!$D$8),COLUMN('Přihláška č. 1'!$D$8),4),TRUE))</f>
        <v/>
      </c>
      <c r="K10" s="83" t="str">
        <f ca="1">IF(IF(INDIRECT("'"&amp;data!B137&amp;"'!"&amp;ADDRESS(ROW('Přihláška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1'!$E$10),4),TRUE)))=0,"",IF(INDIRECT("'"&amp;data!B137&amp;"'!"&amp;ADDRESS(ROW('Přihláška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f>
        <v/>
      </c>
      <c r="L10" s="62" t="str">
        <f ca="1">'Přehled přihlášek'!G19</f>
        <v/>
      </c>
      <c r="M10" s="123" t="str">
        <f ca="1">'Přehled přihlášek'!D19</f>
        <v/>
      </c>
      <c r="N10" s="128" t="str">
        <f ca="1">IF(celkem_formaci&gt;=A10,IF(G10=1,INDIRECT("'"&amp;data!B137&amp;"'!"&amp;ADDRESS(ROW('Přihláška č. 1'!$F$20),COLUMN('Přihláška č. 1'!$F$20),4),TRUE),IF(G10=2,INDIRECT("'"&amp;data!B137&amp;"'!"&amp;ADDRESS(ROW('Přihláška č. 1'!$F$20),COLUMN('Přihláška č. 1'!$F$20),4),TRUE)&amp;", "&amp;INDIRECT("'"&amp;data!B137&amp;"'!"&amp;ADDRESS(ROW('Přihláška č. 1'!$F$21),COLUMN('Přihláška č. 1'!$F$21),4),TRUE),IF(G10=3,INDIRECT("'"&amp;data!B137&amp;"'!"&amp;ADDRESS(ROW('Přihláška č. 1'!$F$20),COLUMN('Přihláška č. 1'!$F$20),4),TRUE)&amp;", "&amp;INDIRECT("'"&amp;data!B137&amp;"'!"&amp;ADDRESS(ROW('Přihláška č. 1'!$F$21),COLUMN('Přihláška č. 1'!$F$21),4),TRUE)&amp;", "&amp;INDIRECT("'"&amp;data!B137&amp;"'!"&amp;ADDRESS(ROW('Přihláška č. 1'!$F$22),COLUMN('Přihláška č. 1'!$F$22),4),TRUE),""))),"")</f>
        <v/>
      </c>
      <c r="O10" s="82" t="str">
        <f ca="1">TRIM(IF(celkem_formaci&gt;=A10,IF(G10=1,INDIRECT("'"&amp;data!B137&amp;"'!"&amp;ADDRESS(ROW('Přihláška č. 1'!$C$20),COLUMN('Přihláška č. 1'!$C$20),4),TRUE)&amp;" "&amp; INDIRECT("'"&amp;data!B137&amp;"'!"&amp;ADDRESS(ROW('Přihláška č. 1'!$D$20),COLUMN('Přihláška č. 1'!$D$20),4),TRUE),IF(G10=2,INDIRECT("'"&amp;data!B137&amp;"'!"&amp;ADDRESS(ROW('Přihláška č. 1'!$C$20),COLUMN('Přihláška č. 1'!$C$20),4),TRUE)&amp;" "&amp;INDIRECT("'"&amp;data!B137&amp;"'!"&amp;ADDRESS(ROW('Přihláška č. 1'!$D$20),COLUMN('Přihláška č. 1'!$D$20),4),TRUE)&amp; ", " &amp;INDIRECT("'"&amp;data!B137&amp;"'!"&amp;ADDRESS(ROW('Přihláška č. 1'!$C$21),COLUMN('Přihláška č. 1'!$C$21),4),TRUE)&amp;" "&amp;INDIRECT("'"&amp;data!B137&amp;"'!"&amp;ADDRESS(ROW('Přihláška č. 1'!$D$21),COLUMN('Přihláška č. 1'!$D$21),4),TRUE),IF(G10=3,INDIRECT("'"&amp;data!B137&amp;"'!"&amp;ADDRESS(ROW('Přihláška č. 1'!$C$20),COLUMN('Přihláška č. 1'!$C$20),4),TRUE)&amp;" "&amp; INDIRECT("'"&amp;data!B137&amp;"'!"&amp;ADDRESS(ROW('Přihláška č. 1'!$D$20),COLUMN('Přihláška č. 1'!$D$20),4),TRUE)&amp; ", " &amp;INDIRECT("'"&amp;data!B137&amp;"'!"&amp;ADDRESS(ROW('Přihláška č. 1'!$C$21),COLUMN('Přihláška č. 1'!$C$21),4),TRUE)&amp;" "&amp;INDIRECT("'"&amp;data!B137&amp;"'!"&amp;ADDRESS(ROW('Přihláška č. 1'!$D$21),COLUMN('Přihláška č. 1'!$D$21),4),TRUE)&amp; ", "&amp;INDIRECT("'"&amp;data!B137&amp;"'!"&amp;ADDRESS(ROW('Přihláška č. 1'!$C$22),COLUMN('Přihláška č. 1'!$C$22),4),TRUE)&amp;" "&amp;INDIRECT("'"&amp;data!B137&amp;"'!"&amp;ADDRESS(ROW('Přihláška č. 1'!$D$22),COLUMN('Přihláška č. 1'!$D$22),4),TRUE),""))),""))</f>
        <v/>
      </c>
      <c r="P10" s="82"/>
      <c r="Q10" s="82"/>
      <c r="R10" s="82"/>
      <c r="S10" s="82">
        <f ca="1">INDIRECT("'"&amp;data!B137&amp;"'!F13")</f>
        <v>0</v>
      </c>
      <c r="T10" s="62" t="str">
        <f t="shared" ca="1" si="3"/>
        <v/>
      </c>
      <c r="U10" s="62" t="str">
        <f ca="1">TRIM(IF(G10&lt;=3,INDIRECT("'"&amp;data!B137&amp;"'!"&amp;ADDRESS(ROW('Přihláška č. 1'!$C$20),COLUMN('Přihláška č. 1'!$C$20),4),TRUE)&amp;" "&amp;INDIRECT("'"&amp;data!B137&amp;"'!"&amp;ADDRESS(ROW('Přihláška č. 1'!$D$20),COLUMN('Přihláška č. 1'!$D$20),4),TRUE),""))</f>
        <v/>
      </c>
      <c r="V10" s="62" t="str">
        <f ca="1">TRIM(IF(G10&lt;=3,INDIRECT("'"&amp;data!B137&amp;"'!"&amp;ADDRESS(ROW('Přihláška č. 1'!$C$21),COLUMN('Přihláška č. 1'!$C$21),4),TRUE)&amp;" "&amp;INDIRECT("'"&amp;data!B137&amp;"'!"&amp;ADDRESS(ROW('Přihláška č. 1'!$D$21),COLUMN('Přihláška č. 1'!$D$21),4),TRUE),""))</f>
        <v/>
      </c>
      <c r="W10" s="62" t="str">
        <f ca="1">TRIM(IF(G10&lt;=3,INDIRECT("'"&amp;data!B137&amp;"'!"&amp;ADDRESS(ROW('Přihláška č. 1'!$C$22),COLUMN('Přihláška č. 1'!$C$22),4),TRUE)&amp;" "&amp;INDIRECT("'"&amp;data!B137&amp;"'!"&amp;ADDRESS(ROW('Přihláška č. 1'!$D$22),COLUMN('Přihláška č. 1'!$D$22),4),TRUE),""))</f>
        <v/>
      </c>
      <c r="X10" s="176"/>
    </row>
    <row r="11" spans="1:24" ht="15.75" x14ac:dyDescent="0.25">
      <c r="A11" s="117">
        <v>6</v>
      </c>
      <c r="B11" s="118" t="str">
        <f t="shared" si="1"/>
        <v/>
      </c>
      <c r="C11" s="82" t="str">
        <f t="shared" si="0"/>
        <v/>
      </c>
      <c r="D11" s="181" t="str">
        <f>IF(C11&lt;&gt;"",'Přehled přihlášek'!E20,"")</f>
        <v/>
      </c>
      <c r="E11" s="83"/>
      <c r="F11" s="84" t="str">
        <f ca="1">IF(C11&lt;&gt;"",COUNTIF(INDIRECT("'"&amp;data!B138&amp;"'!"&amp;ADDRESS(ROW('Přihláška č. 1'!$E$9),COLUMN('Přihláška č. 1'!$E$9),4),TRUE),"*")+COUNTIF(INDIRECT("'"&amp;data!B138&amp;"'!"&amp;ADDRESS(ROW('Přihláška č. 1'!$E$10),COLUMN('Přihláška č. 1'!$E$10),4),TRUE),"*"),"")</f>
        <v/>
      </c>
      <c r="G11" s="83" t="str">
        <f ca="1">'Přehled přihlášek'!F20</f>
        <v/>
      </c>
      <c r="H11" s="83" t="str">
        <f t="shared" ca="1" si="2"/>
        <v/>
      </c>
      <c r="I11" s="83" t="str">
        <f ca="1">IF(INDIRECT("'"&amp;data!B138&amp;"'!"&amp;ADDRESS(ROW('Přihláška č. 1'!$D$5),COLUMN('Přihláška č. 1'!$D$5),4),TRUE)=0,"",INDIRECT("'"&amp;data!B138&amp;"'!"&amp;ADDRESS(ROW('Přihláška č. 1'!$D$5),COLUMN('Přihláška č. 1'!$D$5),4),TRUE))</f>
        <v/>
      </c>
      <c r="J11" s="83" t="str">
        <f ca="1">IF(INDIRECT("'"&amp;data!B138&amp;"'!"&amp;ADDRESS(ROW('Přihláška č. 1'!$D$8),COLUMN('Přihláška č. 1'!$D$8),4),TRUE)=0,"",INDIRECT("'"&amp;data!B138&amp;"'!"&amp;ADDRESS(ROW('Přihláška č. 1'!$D$8),COLUMN('Přihláška č. 1'!$D$8),4),TRUE))</f>
        <v/>
      </c>
      <c r="K11" s="83" t="str">
        <f ca="1">IF(IF(INDIRECT("'"&amp;data!B138&amp;"'!"&amp;ADDRESS(ROW('Přihláška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1'!$E$10),4),TRUE)))=0,"",IF(INDIRECT("'"&amp;data!B138&amp;"'!"&amp;ADDRESS(ROW('Přihláška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f>
        <v/>
      </c>
      <c r="L11" s="62" t="str">
        <f ca="1">'Přehled přihlášek'!G20</f>
        <v/>
      </c>
      <c r="M11" s="123" t="str">
        <f ca="1">'Přehled přihlášek'!D20</f>
        <v/>
      </c>
      <c r="N11" s="128" t="str">
        <f ca="1">IF(celkem_formaci&gt;=A11,IF(G11=1,INDIRECT("'"&amp;data!B138&amp;"'!"&amp;ADDRESS(ROW('Přihláška č. 1'!$F$20),COLUMN('Přihláška č. 1'!$F$20),4),TRUE),IF(G11=2,INDIRECT("'"&amp;data!B138&amp;"'!"&amp;ADDRESS(ROW('Přihláška č. 1'!$F$20),COLUMN('Přihláška č. 1'!$F$20),4),TRUE)&amp;", "&amp;INDIRECT("'"&amp;data!B138&amp;"'!"&amp;ADDRESS(ROW('Přihláška č. 1'!$F$21),COLUMN('Přihláška č. 1'!$F$21),4),TRUE),IF(G11=3,INDIRECT("'"&amp;data!B138&amp;"'!"&amp;ADDRESS(ROW('Přihláška č. 1'!$F$20),COLUMN('Přihláška č. 1'!$F$20),4),TRUE)&amp;", "&amp;INDIRECT("'"&amp;data!B138&amp;"'!"&amp;ADDRESS(ROW('Přihláška č. 1'!$F$21),COLUMN('Přihláška č. 1'!$F$21),4),TRUE)&amp;", "&amp;INDIRECT("'"&amp;data!B138&amp;"'!"&amp;ADDRESS(ROW('Přihláška č. 1'!$F$22),COLUMN('Přihláška č. 1'!$F$22),4),TRUE),""))),"")</f>
        <v/>
      </c>
      <c r="O11" s="82" t="str">
        <f ca="1">TRIM(IF(celkem_formaci&gt;=A11,IF(G11=1,INDIRECT("'"&amp;data!B138&amp;"'!"&amp;ADDRESS(ROW('Přihláška č. 1'!$C$20),COLUMN('Přihláška č. 1'!$C$20),4),TRUE)&amp;" "&amp; INDIRECT("'"&amp;data!B138&amp;"'!"&amp;ADDRESS(ROW('Přihláška č. 1'!$D$20),COLUMN('Přihláška č. 1'!$D$20),4),TRUE),IF(G11=2,INDIRECT("'"&amp;data!B138&amp;"'!"&amp;ADDRESS(ROW('Přihláška č. 1'!$C$20),COLUMN('Přihláška č. 1'!$C$20),4),TRUE)&amp;" "&amp;INDIRECT("'"&amp;data!B138&amp;"'!"&amp;ADDRESS(ROW('Přihláška č. 1'!$D$20),COLUMN('Přihláška č. 1'!$D$20),4),TRUE)&amp; ", " &amp;INDIRECT("'"&amp;data!B138&amp;"'!"&amp;ADDRESS(ROW('Přihláška č. 1'!$C$21),COLUMN('Přihláška č. 1'!$C$21),4),TRUE)&amp;" "&amp;INDIRECT("'"&amp;data!B138&amp;"'!"&amp;ADDRESS(ROW('Přihláška č. 1'!$D$21),COLUMN('Přihláška č. 1'!$D$21),4),TRUE),IF(G11=3,INDIRECT("'"&amp;data!B138&amp;"'!"&amp;ADDRESS(ROW('Přihláška č. 1'!$C$20),COLUMN('Přihláška č. 1'!$C$20),4),TRUE)&amp;" "&amp; INDIRECT("'"&amp;data!B138&amp;"'!"&amp;ADDRESS(ROW('Přihláška č. 1'!$D$20),COLUMN('Přihláška č. 1'!$D$20),4),TRUE)&amp; ", " &amp;INDIRECT("'"&amp;data!B138&amp;"'!"&amp;ADDRESS(ROW('Přihláška č. 1'!$C$21),COLUMN('Přihláška č. 1'!$C$21),4),TRUE)&amp;" "&amp;INDIRECT("'"&amp;data!B138&amp;"'!"&amp;ADDRESS(ROW('Přihláška č. 1'!$D$21),COLUMN('Přihláška č. 1'!$D$21),4),TRUE)&amp; ", "&amp;INDIRECT("'"&amp;data!B138&amp;"'!"&amp;ADDRESS(ROW('Přihláška č. 1'!$C$22),COLUMN('Přihláška č. 1'!$C$22),4),TRUE)&amp;" "&amp;INDIRECT("'"&amp;data!B138&amp;"'!"&amp;ADDRESS(ROW('Přihláška č. 1'!$D$22),COLUMN('Přihláška č. 1'!$D$22),4),TRUE),""))),""))</f>
        <v/>
      </c>
      <c r="P11" s="82"/>
      <c r="Q11" s="82"/>
      <c r="R11" s="82"/>
      <c r="S11" s="82">
        <f ca="1">INDIRECT("'"&amp;data!B138&amp;"'!F13")</f>
        <v>0</v>
      </c>
      <c r="T11" s="62" t="str">
        <f t="shared" ca="1" si="3"/>
        <v/>
      </c>
      <c r="U11" s="62" t="str">
        <f ca="1">TRIM(IF(G11&lt;=3,INDIRECT("'"&amp;data!B138&amp;"'!"&amp;ADDRESS(ROW('Přihláška č. 1'!$C$20),COLUMN('Přihláška č. 1'!$C$20),4),TRUE)&amp;" "&amp;INDIRECT("'"&amp;data!B138&amp;"'!"&amp;ADDRESS(ROW('Přihláška č. 1'!$D$20),COLUMN('Přihláška č. 1'!$D$20),4),TRUE),""))</f>
        <v/>
      </c>
      <c r="V11" s="62" t="str">
        <f ca="1">TRIM(IF(G11&lt;=3,INDIRECT("'"&amp;data!B138&amp;"'!"&amp;ADDRESS(ROW('Přihláška č. 1'!$C$21),COLUMN('Přihláška č. 1'!$C$21),4),TRUE)&amp;" "&amp;INDIRECT("'"&amp;data!B138&amp;"'!"&amp;ADDRESS(ROW('Přihláška č. 1'!$D$21),COLUMN('Přihláška č. 1'!$D$21),4),TRUE),""))</f>
        <v/>
      </c>
      <c r="W11" s="62" t="str">
        <f ca="1">TRIM(IF(G11&lt;=3,INDIRECT("'"&amp;data!B138&amp;"'!"&amp;ADDRESS(ROW('Přihláška č. 1'!$C$22),COLUMN('Přihláška č. 1'!$C$22),4),TRUE)&amp;" "&amp;INDIRECT("'"&amp;data!B138&amp;"'!"&amp;ADDRESS(ROW('Přihláška č. 1'!$D$22),COLUMN('Přihláška č. 1'!$D$22),4),TRUE),""))</f>
        <v/>
      </c>
      <c r="X11" s="176"/>
    </row>
    <row r="12" spans="1:24" ht="15.75" x14ac:dyDescent="0.25">
      <c r="A12" s="117">
        <v>7</v>
      </c>
      <c r="B12" s="118" t="str">
        <f t="shared" si="1"/>
        <v/>
      </c>
      <c r="C12" s="82" t="str">
        <f t="shared" si="0"/>
        <v/>
      </c>
      <c r="D12" s="181" t="str">
        <f>IF(C12&lt;&gt;"",'Přehled přihlášek'!E21,"")</f>
        <v/>
      </c>
      <c r="E12" s="83"/>
      <c r="F12" s="84" t="str">
        <f ca="1">IF(C12&lt;&gt;"",COUNTIF(INDIRECT("'"&amp;data!B139&amp;"'!"&amp;ADDRESS(ROW('Přihláška č. 1'!$E$9),COLUMN('Přihláška č. 1'!$E$9),4),TRUE),"*")+COUNTIF(INDIRECT("'"&amp;data!B139&amp;"'!"&amp;ADDRESS(ROW('Přihláška č. 1'!$E$10),COLUMN('Přihláška č. 1'!$E$10),4),TRUE),"*"),"")</f>
        <v/>
      </c>
      <c r="G12" s="83" t="str">
        <f ca="1">'Přehled přihlášek'!F21</f>
        <v/>
      </c>
      <c r="H12" s="83" t="str">
        <f t="shared" ca="1" si="2"/>
        <v/>
      </c>
      <c r="I12" s="83" t="str">
        <f ca="1">IF(INDIRECT("'"&amp;data!B139&amp;"'!"&amp;ADDRESS(ROW('Přihláška č. 1'!$D$5),COLUMN('Přihláška č. 1'!$D$5),4),TRUE)=0,"",INDIRECT("'"&amp;data!B139&amp;"'!"&amp;ADDRESS(ROW('Přihláška č. 1'!$D$5),COLUMN('Přihláška č. 1'!$D$5),4),TRUE))</f>
        <v/>
      </c>
      <c r="J12" s="83" t="str">
        <f ca="1">IF(INDIRECT("'"&amp;data!B139&amp;"'!"&amp;ADDRESS(ROW('Přihláška č. 1'!$D$8),COLUMN('Přihláška č. 1'!$D$8),4),TRUE)=0,"",INDIRECT("'"&amp;data!B139&amp;"'!"&amp;ADDRESS(ROW('Přihláška č. 1'!$D$8),COLUMN('Přihláška č. 1'!$D$8),4),TRUE))</f>
        <v/>
      </c>
      <c r="K12" s="83" t="str">
        <f ca="1">IF(IF(INDIRECT("'"&amp;data!B139&amp;"'!"&amp;ADDRESS(ROW('Přihláška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1'!$E$10),4),TRUE)))=0,"",IF(INDIRECT("'"&amp;data!B139&amp;"'!"&amp;ADDRESS(ROW('Přihláška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f>
        <v/>
      </c>
      <c r="L12" s="62" t="str">
        <f ca="1">'Přehled přihlášek'!G21</f>
        <v/>
      </c>
      <c r="M12" s="123" t="str">
        <f ca="1">'Přehled přihlášek'!D21</f>
        <v/>
      </c>
      <c r="N12" s="128" t="str">
        <f ca="1">IF(celkem_formaci&gt;=A12,IF(G12=1,INDIRECT("'"&amp;data!B139&amp;"'!"&amp;ADDRESS(ROW('Přihláška č. 1'!$F$20),COLUMN('Přihláška č. 1'!$F$20),4),TRUE),IF(G12=2,INDIRECT("'"&amp;data!B139&amp;"'!"&amp;ADDRESS(ROW('Přihláška č. 1'!$F$20),COLUMN('Přihláška č. 1'!$F$20),4),TRUE)&amp;", "&amp;INDIRECT("'"&amp;data!B139&amp;"'!"&amp;ADDRESS(ROW('Přihláška č. 1'!$F$21),COLUMN('Přihláška č. 1'!$F$21),4),TRUE),IF(G12=3,INDIRECT("'"&amp;data!B139&amp;"'!"&amp;ADDRESS(ROW('Přihláška č. 1'!$F$20),COLUMN('Přihláška č. 1'!$F$20),4),TRUE)&amp;", "&amp;INDIRECT("'"&amp;data!B139&amp;"'!"&amp;ADDRESS(ROW('Přihláška č. 1'!$F$21),COLUMN('Přihláška č. 1'!$F$21),4),TRUE)&amp;", "&amp;INDIRECT("'"&amp;data!B139&amp;"'!"&amp;ADDRESS(ROW('Přihláška č. 1'!$F$22),COLUMN('Přihláška č. 1'!$F$22),4),TRUE),""))),"")</f>
        <v/>
      </c>
      <c r="O12" s="82" t="str">
        <f ca="1">TRIM(IF(celkem_formaci&gt;=A12,IF(G12=1,INDIRECT("'"&amp;data!B139&amp;"'!"&amp;ADDRESS(ROW('Přihláška č. 1'!$C$20),COLUMN('Přihláška č. 1'!$C$20),4),TRUE)&amp;" "&amp; INDIRECT("'"&amp;data!B139&amp;"'!"&amp;ADDRESS(ROW('Přihláška č. 1'!$D$20),COLUMN('Přihláška č. 1'!$D$20),4),TRUE),IF(G12=2,INDIRECT("'"&amp;data!B139&amp;"'!"&amp;ADDRESS(ROW('Přihláška č. 1'!$C$20),COLUMN('Přihláška č. 1'!$C$20),4),TRUE)&amp;" "&amp;INDIRECT("'"&amp;data!B139&amp;"'!"&amp;ADDRESS(ROW('Přihláška č. 1'!$D$20),COLUMN('Přihláška č. 1'!$D$20),4),TRUE)&amp; ", " &amp;INDIRECT("'"&amp;data!B139&amp;"'!"&amp;ADDRESS(ROW('Přihláška č. 1'!$C$21),COLUMN('Přihláška č. 1'!$C$21),4),TRUE)&amp;" "&amp;INDIRECT("'"&amp;data!B139&amp;"'!"&amp;ADDRESS(ROW('Přihláška č. 1'!$D$21),COLUMN('Přihláška č. 1'!$D$21),4),TRUE),IF(G12=3,INDIRECT("'"&amp;data!B139&amp;"'!"&amp;ADDRESS(ROW('Přihláška č. 1'!$C$20),COLUMN('Přihláška č. 1'!$C$20),4),TRUE)&amp;" "&amp; INDIRECT("'"&amp;data!B139&amp;"'!"&amp;ADDRESS(ROW('Přihláška č. 1'!$D$20),COLUMN('Přihláška č. 1'!$D$20),4),TRUE)&amp; ", " &amp;INDIRECT("'"&amp;data!B139&amp;"'!"&amp;ADDRESS(ROW('Přihláška č. 1'!$C$21),COLUMN('Přihláška č. 1'!$C$21),4),TRUE)&amp;" "&amp;INDIRECT("'"&amp;data!B139&amp;"'!"&amp;ADDRESS(ROW('Přihláška č. 1'!$D$21),COLUMN('Přihláška č. 1'!$D$21),4),TRUE)&amp; ", "&amp;INDIRECT("'"&amp;data!B139&amp;"'!"&amp;ADDRESS(ROW('Přihláška č. 1'!$C$22),COLUMN('Přihláška č. 1'!$C$22),4),TRUE)&amp;" "&amp;INDIRECT("'"&amp;data!B139&amp;"'!"&amp;ADDRESS(ROW('Přihláška č. 1'!$D$22),COLUMN('Přihláška č. 1'!$D$22),4),TRUE),""))),""))</f>
        <v/>
      </c>
      <c r="P12" s="82"/>
      <c r="Q12" s="82"/>
      <c r="R12" s="82"/>
      <c r="S12" s="82">
        <f ca="1">INDIRECT("'"&amp;data!B139&amp;"'!F13")</f>
        <v>0</v>
      </c>
      <c r="T12" s="62" t="str">
        <f t="shared" ca="1" si="3"/>
        <v/>
      </c>
      <c r="U12" s="62" t="str">
        <f ca="1">TRIM(IF(G12&lt;=3,INDIRECT("'"&amp;data!B139&amp;"'!"&amp;ADDRESS(ROW('Přihláška č. 1'!$C$20),COLUMN('Přihláška č. 1'!$C$20),4),TRUE)&amp;" "&amp;INDIRECT("'"&amp;data!B139&amp;"'!"&amp;ADDRESS(ROW('Přihláška č. 1'!$D$20),COLUMN('Přihláška č. 1'!$D$20),4),TRUE),""))</f>
        <v/>
      </c>
      <c r="V12" s="62" t="str">
        <f ca="1">TRIM(IF(G12&lt;=3,INDIRECT("'"&amp;data!B139&amp;"'!"&amp;ADDRESS(ROW('Přihláška č. 1'!$C$21),COLUMN('Přihláška č. 1'!$C$21),4),TRUE)&amp;" "&amp;INDIRECT("'"&amp;data!B139&amp;"'!"&amp;ADDRESS(ROW('Přihláška č. 1'!$D$21),COLUMN('Přihláška č. 1'!$D$21),4),TRUE),""))</f>
        <v/>
      </c>
      <c r="W12" s="62" t="str">
        <f ca="1">TRIM(IF(G12&lt;=3,INDIRECT("'"&amp;data!B139&amp;"'!"&amp;ADDRESS(ROW('Přihláška č. 1'!$C$22),COLUMN('Přihláška č. 1'!$C$22),4),TRUE)&amp;" "&amp;INDIRECT("'"&amp;data!B139&amp;"'!"&amp;ADDRESS(ROW('Přihláška č. 1'!$D$22),COLUMN('Přihláška č. 1'!$D$22),4),TRUE),""))</f>
        <v/>
      </c>
      <c r="X12" s="176"/>
    </row>
    <row r="13" spans="1:24" ht="15.75" x14ac:dyDescent="0.25">
      <c r="A13" s="117">
        <v>8</v>
      </c>
      <c r="B13" s="118" t="str">
        <f t="shared" si="1"/>
        <v/>
      </c>
      <c r="C13" s="82" t="str">
        <f t="shared" si="0"/>
        <v/>
      </c>
      <c r="D13" s="181" t="str">
        <f>IF(C13&lt;&gt;"",'Přehled přihlášek'!E22,"")</f>
        <v/>
      </c>
      <c r="E13" s="83"/>
      <c r="F13" s="84" t="str">
        <f ca="1">IF(C13&lt;&gt;"",COUNTIF(INDIRECT("'"&amp;data!B140&amp;"'!"&amp;ADDRESS(ROW('Přihláška č. 1'!$E$9),COLUMN('Přihláška č. 1'!$E$9),4),TRUE),"*")+COUNTIF(INDIRECT("'"&amp;data!B140&amp;"'!"&amp;ADDRESS(ROW('Přihláška č. 1'!$E$10),COLUMN('Přihláška č. 1'!$E$10),4),TRUE),"*"),"")</f>
        <v/>
      </c>
      <c r="G13" s="83" t="str">
        <f ca="1">'Přehled přihlášek'!F22</f>
        <v/>
      </c>
      <c r="H13" s="83" t="str">
        <f t="shared" ca="1" si="2"/>
        <v/>
      </c>
      <c r="I13" s="83" t="str">
        <f ca="1">IF(INDIRECT("'"&amp;data!B140&amp;"'!"&amp;ADDRESS(ROW('Přihláška č. 1'!$D$5),COLUMN('Přihláška č. 1'!$D$5),4),TRUE)=0,"",INDIRECT("'"&amp;data!B140&amp;"'!"&amp;ADDRESS(ROW('Přihláška č. 1'!$D$5),COLUMN('Přihláška č. 1'!$D$5),4),TRUE))</f>
        <v/>
      </c>
      <c r="J13" s="83" t="str">
        <f ca="1">IF(INDIRECT("'"&amp;data!B140&amp;"'!"&amp;ADDRESS(ROW('Přihláška č. 1'!$D$8),COLUMN('Přihláška č. 1'!$D$8),4),TRUE)=0,"",INDIRECT("'"&amp;data!B140&amp;"'!"&amp;ADDRESS(ROW('Přihláška č. 1'!$D$8),COLUMN('Přihláška č. 1'!$D$8),4),TRUE))</f>
        <v/>
      </c>
      <c r="K13" s="83" t="str">
        <f ca="1">IF(IF(INDIRECT("'"&amp;data!B140&amp;"'!"&amp;ADDRESS(ROW('Přihláška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1'!$E$10),4),TRUE)))=0,"",IF(INDIRECT("'"&amp;data!B140&amp;"'!"&amp;ADDRESS(ROW('Přihláška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f>
        <v/>
      </c>
      <c r="L13" s="62" t="str">
        <f ca="1">'Přehled přihlášek'!G22</f>
        <v/>
      </c>
      <c r="M13" s="123" t="str">
        <f ca="1">'Přehled přihlášek'!D22</f>
        <v/>
      </c>
      <c r="N13" s="128" t="str">
        <f ca="1">IF(celkem_formaci&gt;=A13,IF(G13=1,INDIRECT("'"&amp;data!B140&amp;"'!"&amp;ADDRESS(ROW('Přihláška č. 1'!$F$20),COLUMN('Přihláška č. 1'!$F$20),4),TRUE),IF(G13=2,INDIRECT("'"&amp;data!B140&amp;"'!"&amp;ADDRESS(ROW('Přihláška č. 1'!$F$20),COLUMN('Přihláška č. 1'!$F$20),4),TRUE)&amp;", "&amp;INDIRECT("'"&amp;data!B140&amp;"'!"&amp;ADDRESS(ROW('Přihláška č. 1'!$F$21),COLUMN('Přihláška č. 1'!$F$21),4),TRUE),IF(G13=3,INDIRECT("'"&amp;data!B140&amp;"'!"&amp;ADDRESS(ROW('Přihláška č. 1'!$F$20),COLUMN('Přihláška č. 1'!$F$20),4),TRUE)&amp;", "&amp;INDIRECT("'"&amp;data!B140&amp;"'!"&amp;ADDRESS(ROW('Přihláška č. 1'!$F$21),COLUMN('Přihláška č. 1'!$F$21),4),TRUE)&amp;", "&amp;INDIRECT("'"&amp;data!B140&amp;"'!"&amp;ADDRESS(ROW('Přihláška č. 1'!$F$22),COLUMN('Přihláška č. 1'!$F$22),4),TRUE),""))),"")</f>
        <v/>
      </c>
      <c r="O13" s="82" t="str">
        <f ca="1">TRIM(IF(celkem_formaci&gt;=A13,IF(G13=1,INDIRECT("'"&amp;data!B140&amp;"'!"&amp;ADDRESS(ROW('Přihláška č. 1'!$C$20),COLUMN('Přihláška č. 1'!$C$20),4),TRUE)&amp;" "&amp; INDIRECT("'"&amp;data!B140&amp;"'!"&amp;ADDRESS(ROW('Přihláška č. 1'!$D$20),COLUMN('Přihláška č. 1'!$D$20),4),TRUE),IF(G13=2,INDIRECT("'"&amp;data!B140&amp;"'!"&amp;ADDRESS(ROW('Přihláška č. 1'!$C$20),COLUMN('Přihláška č. 1'!$C$20),4),TRUE)&amp;" "&amp;INDIRECT("'"&amp;data!B140&amp;"'!"&amp;ADDRESS(ROW('Přihláška č. 1'!$D$20),COLUMN('Přihláška č. 1'!$D$20),4),TRUE)&amp; ", " &amp;INDIRECT("'"&amp;data!B140&amp;"'!"&amp;ADDRESS(ROW('Přihláška č. 1'!$C$21),COLUMN('Přihláška č. 1'!$C$21),4),TRUE)&amp;" "&amp;INDIRECT("'"&amp;data!B140&amp;"'!"&amp;ADDRESS(ROW('Přihláška č. 1'!$D$21),COLUMN('Přihláška č. 1'!$D$21),4),TRUE),IF(G13=3,INDIRECT("'"&amp;data!B140&amp;"'!"&amp;ADDRESS(ROW('Přihláška č. 1'!$C$20),COLUMN('Přihláška č. 1'!$C$20),4),TRUE)&amp;" "&amp; INDIRECT("'"&amp;data!B140&amp;"'!"&amp;ADDRESS(ROW('Přihláška č. 1'!$D$20),COLUMN('Přihláška č. 1'!$D$20),4),TRUE)&amp; ", " &amp;INDIRECT("'"&amp;data!B140&amp;"'!"&amp;ADDRESS(ROW('Přihláška č. 1'!$C$21),COLUMN('Přihláška č. 1'!$C$21),4),TRUE)&amp;" "&amp;INDIRECT("'"&amp;data!B140&amp;"'!"&amp;ADDRESS(ROW('Přihláška č. 1'!$D$21),COLUMN('Přihláška č. 1'!$D$21),4),TRUE)&amp; ", "&amp;INDIRECT("'"&amp;data!B140&amp;"'!"&amp;ADDRESS(ROW('Přihláška č. 1'!$C$22),COLUMN('Přihláška č. 1'!$C$22),4),TRUE)&amp;" "&amp;INDIRECT("'"&amp;data!B140&amp;"'!"&amp;ADDRESS(ROW('Přihláška č. 1'!$D$22),COLUMN('Přihláška č. 1'!$D$22),4),TRUE),""))),""))</f>
        <v/>
      </c>
      <c r="P13" s="82"/>
      <c r="Q13" s="82"/>
      <c r="R13" s="82"/>
      <c r="S13" s="82">
        <f ca="1">INDIRECT("'"&amp;data!B140&amp;"'!F13")</f>
        <v>0</v>
      </c>
      <c r="T13" s="62" t="str">
        <f t="shared" ca="1" si="3"/>
        <v/>
      </c>
      <c r="U13" s="62" t="str">
        <f ca="1">TRIM(IF(G13&lt;=3,INDIRECT("'"&amp;data!B140&amp;"'!"&amp;ADDRESS(ROW('Přihláška č. 1'!$C$20),COLUMN('Přihláška č. 1'!$C$20),4),TRUE)&amp;" "&amp;INDIRECT("'"&amp;data!B140&amp;"'!"&amp;ADDRESS(ROW('Přihláška č. 1'!$D$20),COLUMN('Přihláška č. 1'!$D$20),4),TRUE),""))</f>
        <v/>
      </c>
      <c r="V13" s="62" t="str">
        <f ca="1">TRIM(IF(G13&lt;=3,INDIRECT("'"&amp;data!B140&amp;"'!"&amp;ADDRESS(ROW('Přihláška č. 1'!$C$21),COLUMN('Přihláška č. 1'!$C$21),4),TRUE)&amp;" "&amp;INDIRECT("'"&amp;data!B140&amp;"'!"&amp;ADDRESS(ROW('Přihláška č. 1'!$D$21),COLUMN('Přihláška č. 1'!$D$21),4),TRUE),""))</f>
        <v/>
      </c>
      <c r="W13" s="62" t="str">
        <f ca="1">TRIM(IF(G13&lt;=3,INDIRECT("'"&amp;data!B140&amp;"'!"&amp;ADDRESS(ROW('Přihláška č. 1'!$C$22),COLUMN('Přihláška č. 1'!$C$22),4),TRUE)&amp;" "&amp;INDIRECT("'"&amp;data!B140&amp;"'!"&amp;ADDRESS(ROW('Přihláška č. 1'!$D$22),COLUMN('Přihláška č. 1'!$D$22),4),TRUE),""))</f>
        <v/>
      </c>
      <c r="X13" s="176"/>
    </row>
    <row r="14" spans="1:24" ht="15.75" x14ac:dyDescent="0.25">
      <c r="A14" s="117">
        <v>9</v>
      </c>
      <c r="B14" s="118" t="str">
        <f t="shared" si="1"/>
        <v/>
      </c>
      <c r="C14" s="82" t="str">
        <f t="shared" si="0"/>
        <v/>
      </c>
      <c r="D14" s="181" t="str">
        <f>IF(C14&lt;&gt;"",'Přehled přihlášek'!E23,"")</f>
        <v/>
      </c>
      <c r="E14" s="83"/>
      <c r="F14" s="84" t="str">
        <f ca="1">IF(C14&lt;&gt;"",COUNTIF(INDIRECT("'"&amp;data!B141&amp;"'!"&amp;ADDRESS(ROW('Přihláška č. 1'!$E$9),COLUMN('Přihláška č. 1'!$E$9),4),TRUE),"*")+COUNTIF(INDIRECT("'"&amp;data!B141&amp;"'!"&amp;ADDRESS(ROW('Přihláška č. 1'!$E$10),COLUMN('Přihláška č. 1'!$E$10),4),TRUE),"*"),"")</f>
        <v/>
      </c>
      <c r="G14" s="83" t="str">
        <f ca="1">'Přehled přihlášek'!F23</f>
        <v/>
      </c>
      <c r="H14" s="83" t="str">
        <f t="shared" ca="1" si="2"/>
        <v/>
      </c>
      <c r="I14" s="83" t="str">
        <f ca="1">IF(INDIRECT("'"&amp;data!B141&amp;"'!"&amp;ADDRESS(ROW('Přihláška č. 1'!$D$5),COLUMN('Přihláška č. 1'!$D$5),4),TRUE)=0,"",INDIRECT("'"&amp;data!B141&amp;"'!"&amp;ADDRESS(ROW('Přihláška č. 1'!$D$5),COLUMN('Přihláška č. 1'!$D$5),4),TRUE))</f>
        <v/>
      </c>
      <c r="J14" s="83" t="str">
        <f ca="1">IF(INDIRECT("'"&amp;data!B141&amp;"'!"&amp;ADDRESS(ROW('Přihláška č. 1'!$D$8),COLUMN('Přihláška č. 1'!$D$8),4),TRUE)=0,"",INDIRECT("'"&amp;data!B141&amp;"'!"&amp;ADDRESS(ROW('Přihláška č. 1'!$D$8),COLUMN('Přihláška č. 1'!$D$8),4),TRUE))</f>
        <v/>
      </c>
      <c r="K14" s="83" t="str">
        <f ca="1">IF(IF(INDIRECT("'"&amp;data!B141&amp;"'!"&amp;ADDRESS(ROW('Přihláška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1'!$E$10),4),TRUE)))=0,"",IF(INDIRECT("'"&amp;data!B141&amp;"'!"&amp;ADDRESS(ROW('Přihláška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f>
        <v/>
      </c>
      <c r="L14" s="62" t="str">
        <f ca="1">'Přehled přihlášek'!G23</f>
        <v/>
      </c>
      <c r="M14" s="123" t="str">
        <f ca="1">'Přehled přihlášek'!D23</f>
        <v/>
      </c>
      <c r="N14" s="128" t="str">
        <f ca="1">IF(celkem_formaci&gt;=A14,IF(G14=1,INDIRECT("'"&amp;data!B141&amp;"'!"&amp;ADDRESS(ROW('Přihláška č. 1'!$F$20),COLUMN('Přihláška č. 1'!$F$20),4),TRUE),IF(G14=2,INDIRECT("'"&amp;data!B141&amp;"'!"&amp;ADDRESS(ROW('Přihláška č. 1'!$F$20),COLUMN('Přihláška č. 1'!$F$20),4),TRUE)&amp;", "&amp;INDIRECT("'"&amp;data!B141&amp;"'!"&amp;ADDRESS(ROW('Přihláška č. 1'!$F$21),COLUMN('Přihláška č. 1'!$F$21),4),TRUE),IF(G14=3,INDIRECT("'"&amp;data!B141&amp;"'!"&amp;ADDRESS(ROW('Přihláška č. 1'!$F$20),COLUMN('Přihláška č. 1'!$F$20),4),TRUE)&amp;", "&amp;INDIRECT("'"&amp;data!B141&amp;"'!"&amp;ADDRESS(ROW('Přihláška č. 1'!$F$21),COLUMN('Přihláška č. 1'!$F$21),4),TRUE)&amp;", "&amp;INDIRECT("'"&amp;data!B141&amp;"'!"&amp;ADDRESS(ROW('Přihláška č. 1'!$F$22),COLUMN('Přihláška č. 1'!$F$22),4),TRUE),""))),"")</f>
        <v/>
      </c>
      <c r="O14" s="82" t="str">
        <f ca="1">TRIM(IF(celkem_formaci&gt;=A14,IF(G14=1,INDIRECT("'"&amp;data!B141&amp;"'!"&amp;ADDRESS(ROW('Přihláška č. 1'!$C$20),COLUMN('Přihláška č. 1'!$C$20),4),TRUE)&amp;" "&amp; INDIRECT("'"&amp;data!B141&amp;"'!"&amp;ADDRESS(ROW('Přihláška č. 1'!$D$20),COLUMN('Přihláška č. 1'!$D$20),4),TRUE),IF(G14=2,INDIRECT("'"&amp;data!B141&amp;"'!"&amp;ADDRESS(ROW('Přihláška č. 1'!$C$20),COLUMN('Přihláška č. 1'!$C$20),4),TRUE)&amp;" "&amp;INDIRECT("'"&amp;data!B141&amp;"'!"&amp;ADDRESS(ROW('Přihláška č. 1'!$D$20),COLUMN('Přihláška č. 1'!$D$20),4),TRUE)&amp; ", " &amp;INDIRECT("'"&amp;data!B141&amp;"'!"&amp;ADDRESS(ROW('Přihláška č. 1'!$C$21),COLUMN('Přihláška č. 1'!$C$21),4),TRUE)&amp;" "&amp;INDIRECT("'"&amp;data!B141&amp;"'!"&amp;ADDRESS(ROW('Přihláška č. 1'!$D$21),COLUMN('Přihláška č. 1'!$D$21),4),TRUE),IF(G14=3,INDIRECT("'"&amp;data!B141&amp;"'!"&amp;ADDRESS(ROW('Přihláška č. 1'!$C$20),COLUMN('Přihláška č. 1'!$C$20),4),TRUE)&amp;" "&amp; INDIRECT("'"&amp;data!B141&amp;"'!"&amp;ADDRESS(ROW('Přihláška č. 1'!$D$20),COLUMN('Přihláška č. 1'!$D$20),4),TRUE)&amp; ", " &amp;INDIRECT("'"&amp;data!B141&amp;"'!"&amp;ADDRESS(ROW('Přihláška č. 1'!$C$21),COLUMN('Přihláška č. 1'!$C$21),4),TRUE)&amp;" "&amp;INDIRECT("'"&amp;data!B141&amp;"'!"&amp;ADDRESS(ROW('Přihláška č. 1'!$D$21),COLUMN('Přihláška č. 1'!$D$21),4),TRUE)&amp; ", "&amp;INDIRECT("'"&amp;data!B141&amp;"'!"&amp;ADDRESS(ROW('Přihláška č. 1'!$C$22),COLUMN('Přihláška č. 1'!$C$22),4),TRUE)&amp;" "&amp;INDIRECT("'"&amp;data!B141&amp;"'!"&amp;ADDRESS(ROW('Přihláška č. 1'!$D$22),COLUMN('Přihláška č. 1'!$D$22),4),TRUE),""))),""))</f>
        <v/>
      </c>
      <c r="P14" s="82"/>
      <c r="Q14" s="82"/>
      <c r="R14" s="82"/>
      <c r="S14" s="82">
        <f ca="1">INDIRECT("'"&amp;data!B141&amp;"'!F13")</f>
        <v>0</v>
      </c>
      <c r="T14" s="62" t="str">
        <f t="shared" ca="1" si="3"/>
        <v/>
      </c>
      <c r="U14" s="62" t="str">
        <f ca="1">TRIM(IF(G14&lt;=3,INDIRECT("'"&amp;data!B141&amp;"'!"&amp;ADDRESS(ROW('Přihláška č. 1'!$C$20),COLUMN('Přihláška č. 1'!$C$20),4),TRUE)&amp;" "&amp;INDIRECT("'"&amp;data!B141&amp;"'!"&amp;ADDRESS(ROW('Přihláška č. 1'!$D$20),COLUMN('Přihláška č. 1'!$D$20),4),TRUE),""))</f>
        <v/>
      </c>
      <c r="V14" s="62" t="str">
        <f ca="1">TRIM(IF(G14&lt;=3,INDIRECT("'"&amp;data!B141&amp;"'!"&amp;ADDRESS(ROW('Přihláška č. 1'!$C$21),COLUMN('Přihláška č. 1'!$C$21),4),TRUE)&amp;" "&amp;INDIRECT("'"&amp;data!B141&amp;"'!"&amp;ADDRESS(ROW('Přihláška č. 1'!$D$21),COLUMN('Přihláška č. 1'!$D$21),4),TRUE),""))</f>
        <v/>
      </c>
      <c r="W14" s="62" t="str">
        <f ca="1">TRIM(IF(G14&lt;=3,INDIRECT("'"&amp;data!B141&amp;"'!"&amp;ADDRESS(ROW('Přihláška č. 1'!$C$22),COLUMN('Přihláška č. 1'!$C$22),4),TRUE)&amp;" "&amp;INDIRECT("'"&amp;data!B141&amp;"'!"&amp;ADDRESS(ROW('Přihláška č. 1'!$D$22),COLUMN('Přihláška č. 1'!$D$22),4),TRUE),""))</f>
        <v/>
      </c>
      <c r="X14" s="176"/>
    </row>
    <row r="15" spans="1:24" ht="15.75" x14ac:dyDescent="0.25">
      <c r="A15" s="117">
        <v>10</v>
      </c>
      <c r="B15" s="118" t="str">
        <f t="shared" si="1"/>
        <v/>
      </c>
      <c r="C15" s="82" t="str">
        <f t="shared" si="0"/>
        <v/>
      </c>
      <c r="D15" s="181" t="str">
        <f>IF(C15&lt;&gt;"",'Přehled přihlášek'!E24,"")</f>
        <v/>
      </c>
      <c r="E15" s="83"/>
      <c r="F15" s="84" t="str">
        <f ca="1">IF(C15&lt;&gt;"",COUNTIF(INDIRECT("'"&amp;data!B142&amp;"'!"&amp;ADDRESS(ROW('Přihláška č. 1'!$E$9),COLUMN('Přihláška č. 1'!$E$9),4),TRUE),"*")+COUNTIF(INDIRECT("'"&amp;data!B142&amp;"'!"&amp;ADDRESS(ROW('Přihláška č. 1'!$E$10),COLUMN('Přihláška č. 1'!$E$10),4),TRUE),"*"),"")</f>
        <v/>
      </c>
      <c r="G15" s="83" t="str">
        <f ca="1">'Přehled přihlášek'!F24</f>
        <v/>
      </c>
      <c r="H15" s="83" t="str">
        <f t="shared" ca="1" si="2"/>
        <v/>
      </c>
      <c r="I15" s="83" t="str">
        <f ca="1">IF(INDIRECT("'"&amp;data!B142&amp;"'!"&amp;ADDRESS(ROW('Přihláška č. 1'!$D$5),COLUMN('Přihláška č. 1'!$D$5),4),TRUE)=0,"",INDIRECT("'"&amp;data!B142&amp;"'!"&amp;ADDRESS(ROW('Přihláška č. 1'!$D$5),COLUMN('Přihláška č. 1'!$D$5),4),TRUE))</f>
        <v/>
      </c>
      <c r="J15" s="83" t="str">
        <f ca="1">IF(INDIRECT("'"&amp;data!B142&amp;"'!"&amp;ADDRESS(ROW('Přihláška č. 1'!$D$8),COLUMN('Přihláška č. 1'!$D$8),4),TRUE)=0,"",INDIRECT("'"&amp;data!B142&amp;"'!"&amp;ADDRESS(ROW('Přihláška č. 1'!$D$8),COLUMN('Přihláška č. 1'!$D$8),4),TRUE))</f>
        <v/>
      </c>
      <c r="K15" s="83" t="str">
        <f ca="1">IF(IF(INDIRECT("'"&amp;data!B142&amp;"'!"&amp;ADDRESS(ROW('Přihláška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1'!$E$10),4),TRUE)))=0,"",IF(INDIRECT("'"&amp;data!B142&amp;"'!"&amp;ADDRESS(ROW('Přihláška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f>
        <v/>
      </c>
      <c r="L15" s="62" t="str">
        <f ca="1">'Přehled přihlášek'!G24</f>
        <v/>
      </c>
      <c r="M15" s="123" t="str">
        <f ca="1">'Přehled přihlášek'!D24</f>
        <v/>
      </c>
      <c r="N15" s="128" t="str">
        <f ca="1">IF(celkem_formaci&gt;=A15,IF(G15=1,INDIRECT("'"&amp;data!B142&amp;"'!"&amp;ADDRESS(ROW('Přihláška č. 1'!$F$20),COLUMN('Přihláška č. 1'!$F$20),4),TRUE),IF(G15=2,INDIRECT("'"&amp;data!B142&amp;"'!"&amp;ADDRESS(ROW('Přihláška č. 1'!$F$20),COLUMN('Přihláška č. 1'!$F$20),4),TRUE)&amp;", "&amp;INDIRECT("'"&amp;data!B142&amp;"'!"&amp;ADDRESS(ROW('Přihláška č. 1'!$F$21),COLUMN('Přihláška č. 1'!$F$21),4),TRUE),IF(G15=3,INDIRECT("'"&amp;data!B142&amp;"'!"&amp;ADDRESS(ROW('Přihláška č. 1'!$F$20),COLUMN('Přihláška č. 1'!$F$20),4),TRUE)&amp;", "&amp;INDIRECT("'"&amp;data!B142&amp;"'!"&amp;ADDRESS(ROW('Přihláška č. 1'!$F$21),COLUMN('Přihláška č. 1'!$F$21),4),TRUE)&amp;", "&amp;INDIRECT("'"&amp;data!B142&amp;"'!"&amp;ADDRESS(ROW('Přihláška č. 1'!$F$22),COLUMN('Přihláška č. 1'!$F$22),4),TRUE),""))),"")</f>
        <v/>
      </c>
      <c r="O15" s="82" t="str">
        <f ca="1">TRIM(IF(celkem_formaci&gt;=A15,IF(G15=1,INDIRECT("'"&amp;data!B142&amp;"'!"&amp;ADDRESS(ROW('Přihláška č. 1'!$C$20),COLUMN('Přihláška č. 1'!$C$20),4),TRUE)&amp;" "&amp; INDIRECT("'"&amp;data!B142&amp;"'!"&amp;ADDRESS(ROW('Přihláška č. 1'!$D$20),COLUMN('Přihláška č. 1'!$D$20),4),TRUE),IF(G15=2,INDIRECT("'"&amp;data!B142&amp;"'!"&amp;ADDRESS(ROW('Přihláška č. 1'!$C$20),COLUMN('Přihláška č. 1'!$C$20),4),TRUE)&amp;" "&amp;INDIRECT("'"&amp;data!B142&amp;"'!"&amp;ADDRESS(ROW('Přihláška č. 1'!$D$20),COLUMN('Přihláška č. 1'!$D$20),4),TRUE)&amp; ", " &amp;INDIRECT("'"&amp;data!B142&amp;"'!"&amp;ADDRESS(ROW('Přihláška č. 1'!$C$21),COLUMN('Přihláška č. 1'!$C$21),4),TRUE)&amp;" "&amp;INDIRECT("'"&amp;data!B142&amp;"'!"&amp;ADDRESS(ROW('Přihláška č. 1'!$D$21),COLUMN('Přihláška č. 1'!$D$21),4),TRUE),IF(G15=3,INDIRECT("'"&amp;data!B142&amp;"'!"&amp;ADDRESS(ROW('Přihláška č. 1'!$C$20),COLUMN('Přihláška č. 1'!$C$20),4),TRUE)&amp;" "&amp; INDIRECT("'"&amp;data!B142&amp;"'!"&amp;ADDRESS(ROW('Přihláška č. 1'!$D$20),COLUMN('Přihláška č. 1'!$D$20),4),TRUE)&amp; ", " &amp;INDIRECT("'"&amp;data!B142&amp;"'!"&amp;ADDRESS(ROW('Přihláška č. 1'!$C$21),COLUMN('Přihláška č. 1'!$C$21),4),TRUE)&amp;" "&amp;INDIRECT("'"&amp;data!B142&amp;"'!"&amp;ADDRESS(ROW('Přihláška č. 1'!$D$21),COLUMN('Přihláška č. 1'!$D$21),4),TRUE)&amp; ", "&amp;INDIRECT("'"&amp;data!B142&amp;"'!"&amp;ADDRESS(ROW('Přihláška č. 1'!$C$22),COLUMN('Přihláška č. 1'!$C$22),4),TRUE)&amp;" "&amp;INDIRECT("'"&amp;data!B142&amp;"'!"&amp;ADDRESS(ROW('Přihláška č. 1'!$D$22),COLUMN('Přihláška č. 1'!$D$22),4),TRUE),""))),""))</f>
        <v/>
      </c>
      <c r="P15" s="82"/>
      <c r="Q15" s="82"/>
      <c r="R15" s="82"/>
      <c r="S15" s="82">
        <f ca="1">INDIRECT("'"&amp;data!B142&amp;"'!F13")</f>
        <v>0</v>
      </c>
      <c r="T15" s="62" t="str">
        <f t="shared" ca="1" si="3"/>
        <v/>
      </c>
      <c r="U15" s="62" t="str">
        <f ca="1">TRIM(IF(G15&lt;=3,INDIRECT("'"&amp;data!B142&amp;"'!"&amp;ADDRESS(ROW('Přihláška č. 1'!$C$20),COLUMN('Přihláška č. 1'!$C$20),4),TRUE)&amp;" "&amp;INDIRECT("'"&amp;data!B142&amp;"'!"&amp;ADDRESS(ROW('Přihláška č. 1'!$D$20),COLUMN('Přihláška č. 1'!$D$20),4),TRUE),""))</f>
        <v/>
      </c>
      <c r="V15" s="62" t="str">
        <f ca="1">TRIM(IF(G15&lt;=3,INDIRECT("'"&amp;data!B142&amp;"'!"&amp;ADDRESS(ROW('Přihláška č. 1'!$C$21),COLUMN('Přihláška č. 1'!$C$21),4),TRUE)&amp;" "&amp;INDIRECT("'"&amp;data!B142&amp;"'!"&amp;ADDRESS(ROW('Přihláška č. 1'!$D$21),COLUMN('Přihláška č. 1'!$D$21),4),TRUE),""))</f>
        <v/>
      </c>
      <c r="W15" s="62" t="str">
        <f ca="1">TRIM(IF(G15&lt;=3,INDIRECT("'"&amp;data!B142&amp;"'!"&amp;ADDRESS(ROW('Přihláška č. 1'!$C$22),COLUMN('Přihláška č. 1'!$C$22),4),TRUE)&amp;" "&amp;INDIRECT("'"&amp;data!B142&amp;"'!"&amp;ADDRESS(ROW('Přihláška č. 1'!$D$22),COLUMN('Přihláška č. 1'!$D$22),4),TRUE),""))</f>
        <v/>
      </c>
      <c r="X15" s="176"/>
    </row>
    <row r="16" spans="1:24" ht="15.75" x14ac:dyDescent="0.25">
      <c r="A16" s="117">
        <v>11</v>
      </c>
      <c r="B16" s="118" t="str">
        <f t="shared" si="1"/>
        <v/>
      </c>
      <c r="C16" s="82" t="str">
        <f t="shared" si="0"/>
        <v/>
      </c>
      <c r="D16" s="181" t="str">
        <f>IF(C16&lt;&gt;"",'Přehled přihlášek'!E25,"")</f>
        <v/>
      </c>
      <c r="E16" s="83"/>
      <c r="F16" s="84" t="str">
        <f ca="1">IF(C16&lt;&gt;"",COUNTIF(INDIRECT("'"&amp;data!B143&amp;"'!"&amp;ADDRESS(ROW('Přihláška č. 1'!$E$9),COLUMN('Přihláška č. 1'!$E$9),4),TRUE),"*")+COUNTIF(INDIRECT("'"&amp;data!B143&amp;"'!"&amp;ADDRESS(ROW('Přihláška č. 1'!$E$10),COLUMN('Přihláška č. 1'!$E$10),4),TRUE),"*"),"")</f>
        <v/>
      </c>
      <c r="G16" s="83" t="str">
        <f ca="1">'Přehled přihlášek'!F25</f>
        <v/>
      </c>
      <c r="H16" s="83" t="str">
        <f t="shared" ca="1" si="2"/>
        <v/>
      </c>
      <c r="I16" s="83" t="str">
        <f ca="1">IF(INDIRECT("'"&amp;data!B143&amp;"'!"&amp;ADDRESS(ROW('Přihláška č. 1'!$D$5),COLUMN('Přihláška č. 1'!$D$5),4),TRUE)=0,"",INDIRECT("'"&amp;data!B143&amp;"'!"&amp;ADDRESS(ROW('Přihláška č. 1'!$D$5),COLUMN('Přihláška č. 1'!$D$5),4),TRUE))</f>
        <v/>
      </c>
      <c r="J16" s="83" t="str">
        <f ca="1">IF(INDIRECT("'"&amp;data!B143&amp;"'!"&amp;ADDRESS(ROW('Přihláška č. 1'!$D$8),COLUMN('Přihláška č. 1'!$D$8),4),TRUE)=0,"",INDIRECT("'"&amp;data!B143&amp;"'!"&amp;ADDRESS(ROW('Přihláška č. 1'!$D$8),COLUMN('Přihláška č. 1'!$D$8),4),TRUE))</f>
        <v/>
      </c>
      <c r="K16" s="83" t="str">
        <f ca="1">IF(IF(INDIRECT("'"&amp;data!B143&amp;"'!"&amp;ADDRESS(ROW('Přihláška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1'!$E$10),4),TRUE)))=0,"",IF(INDIRECT("'"&amp;data!B143&amp;"'!"&amp;ADDRESS(ROW('Přihláška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f>
        <v/>
      </c>
      <c r="L16" s="62" t="str">
        <f ca="1">'Přehled přihlášek'!G25</f>
        <v/>
      </c>
      <c r="M16" s="123" t="str">
        <f ca="1">'Přehled přihlášek'!D25</f>
        <v/>
      </c>
      <c r="N16" s="128" t="str">
        <f ca="1">IF(celkem_formaci&gt;=A16,IF(G16=1,INDIRECT("'"&amp;data!B143&amp;"'!"&amp;ADDRESS(ROW('Přihláška č. 1'!$F$20),COLUMN('Přihláška č. 1'!$F$20),4),TRUE),IF(G16=2,INDIRECT("'"&amp;data!B143&amp;"'!"&amp;ADDRESS(ROW('Přihláška č. 1'!$F$20),COLUMN('Přihláška č. 1'!$F$20),4),TRUE)&amp;", "&amp;INDIRECT("'"&amp;data!B143&amp;"'!"&amp;ADDRESS(ROW('Přihláška č. 1'!$F$21),COLUMN('Přihláška č. 1'!$F$21),4),TRUE),IF(G16=3,INDIRECT("'"&amp;data!B143&amp;"'!"&amp;ADDRESS(ROW('Přihláška č. 1'!$F$20),COLUMN('Přihláška č. 1'!$F$20),4),TRUE)&amp;", "&amp;INDIRECT("'"&amp;data!B143&amp;"'!"&amp;ADDRESS(ROW('Přihláška č. 1'!$F$21),COLUMN('Přihláška č. 1'!$F$21),4),TRUE)&amp;", "&amp;INDIRECT("'"&amp;data!B143&amp;"'!"&amp;ADDRESS(ROW('Přihláška č. 1'!$F$22),COLUMN('Přihláška č. 1'!$F$22),4),TRUE),""))),"")</f>
        <v/>
      </c>
      <c r="O16" s="82" t="str">
        <f ca="1">TRIM(IF(celkem_formaci&gt;=A16,IF(G16=1,INDIRECT("'"&amp;data!B143&amp;"'!"&amp;ADDRESS(ROW('Přihláška č. 1'!$C$20),COLUMN('Přihláška č. 1'!$C$20),4),TRUE)&amp;" "&amp; INDIRECT("'"&amp;data!B143&amp;"'!"&amp;ADDRESS(ROW('Přihláška č. 1'!$D$20),COLUMN('Přihláška č. 1'!$D$20),4),TRUE),IF(G16=2,INDIRECT("'"&amp;data!B143&amp;"'!"&amp;ADDRESS(ROW('Přihláška č. 1'!$C$20),COLUMN('Přihláška č. 1'!$C$20),4),TRUE)&amp;" "&amp;INDIRECT("'"&amp;data!B143&amp;"'!"&amp;ADDRESS(ROW('Přihláška č. 1'!$D$20),COLUMN('Přihláška č. 1'!$D$20),4),TRUE)&amp; ", " &amp;INDIRECT("'"&amp;data!B143&amp;"'!"&amp;ADDRESS(ROW('Přihláška č. 1'!$C$21),COLUMN('Přihláška č. 1'!$C$21),4),TRUE)&amp;" "&amp;INDIRECT("'"&amp;data!B143&amp;"'!"&amp;ADDRESS(ROW('Přihláška č. 1'!$D$21),COLUMN('Přihláška č. 1'!$D$21),4),TRUE),IF(G16=3,INDIRECT("'"&amp;data!B143&amp;"'!"&amp;ADDRESS(ROW('Přihláška č. 1'!$C$20),COLUMN('Přihláška č. 1'!$C$20),4),TRUE)&amp;" "&amp; INDIRECT("'"&amp;data!B143&amp;"'!"&amp;ADDRESS(ROW('Přihláška č. 1'!$D$20),COLUMN('Přihláška č. 1'!$D$20),4),TRUE)&amp; ", " &amp;INDIRECT("'"&amp;data!B143&amp;"'!"&amp;ADDRESS(ROW('Přihláška č. 1'!$C$21),COLUMN('Přihláška č. 1'!$C$21),4),TRUE)&amp;" "&amp;INDIRECT("'"&amp;data!B143&amp;"'!"&amp;ADDRESS(ROW('Přihláška č. 1'!$D$21),COLUMN('Přihláška č. 1'!$D$21),4),TRUE)&amp; ", "&amp;INDIRECT("'"&amp;data!B143&amp;"'!"&amp;ADDRESS(ROW('Přihláška č. 1'!$C$22),COLUMN('Přihláška č. 1'!$C$22),4),TRUE)&amp;" "&amp;INDIRECT("'"&amp;data!B143&amp;"'!"&amp;ADDRESS(ROW('Přihláška č. 1'!$D$22),COLUMN('Přihláška č. 1'!$D$22),4),TRUE),""))),""))</f>
        <v/>
      </c>
      <c r="P16" s="82"/>
      <c r="Q16" s="82"/>
      <c r="R16" s="82"/>
      <c r="S16" s="82">
        <f ca="1">INDIRECT("'"&amp;data!B143&amp;"'!F13")</f>
        <v>0</v>
      </c>
      <c r="T16" s="62" t="str">
        <f t="shared" ca="1" si="3"/>
        <v/>
      </c>
      <c r="U16" s="62" t="str">
        <f ca="1">TRIM(IF(G16&lt;=3,INDIRECT("'"&amp;data!B143&amp;"'!"&amp;ADDRESS(ROW('Přihláška č. 1'!$C$20),COLUMN('Přihláška č. 1'!$C$20),4),TRUE)&amp;" "&amp;INDIRECT("'"&amp;data!B143&amp;"'!"&amp;ADDRESS(ROW('Přihláška č. 1'!$D$20),COLUMN('Přihláška č. 1'!$D$20),4),TRUE),""))</f>
        <v/>
      </c>
      <c r="V16" s="62" t="str">
        <f ca="1">TRIM(IF(G16&lt;=3,INDIRECT("'"&amp;data!B143&amp;"'!"&amp;ADDRESS(ROW('Přihláška č. 1'!$C$21),COLUMN('Přihláška č. 1'!$C$21),4),TRUE)&amp;" "&amp;INDIRECT("'"&amp;data!B143&amp;"'!"&amp;ADDRESS(ROW('Přihláška č. 1'!$D$21),COLUMN('Přihláška č. 1'!$D$21),4),TRUE),""))</f>
        <v/>
      </c>
      <c r="W16" s="62" t="str">
        <f ca="1">TRIM(IF(G16&lt;=3,INDIRECT("'"&amp;data!B143&amp;"'!"&amp;ADDRESS(ROW('Přihláška č. 1'!$C$22),COLUMN('Přihláška č. 1'!$C$22),4),TRUE)&amp;" "&amp;INDIRECT("'"&amp;data!B143&amp;"'!"&amp;ADDRESS(ROW('Přihláška č. 1'!$D$22),COLUMN('Přihláška č. 1'!$D$22),4),TRUE),""))</f>
        <v/>
      </c>
      <c r="X16" s="176"/>
    </row>
    <row r="17" spans="1:24" ht="15.75" x14ac:dyDescent="0.25">
      <c r="A17" s="117">
        <v>12</v>
      </c>
      <c r="B17" s="118" t="str">
        <f t="shared" si="1"/>
        <v/>
      </c>
      <c r="C17" s="82" t="str">
        <f t="shared" si="0"/>
        <v/>
      </c>
      <c r="D17" s="181" t="str">
        <f>IF(C17&lt;&gt;"",'Přehled přihlášek'!E26,"")</f>
        <v/>
      </c>
      <c r="E17" s="83"/>
      <c r="F17" s="84" t="str">
        <f ca="1">IF(C17&lt;&gt;"",COUNTIF(INDIRECT("'"&amp;data!B144&amp;"'!"&amp;ADDRESS(ROW('Přihláška č. 1'!$E$9),COLUMN('Přihláška č. 1'!$E$9),4),TRUE),"*")+COUNTIF(INDIRECT("'"&amp;data!B144&amp;"'!"&amp;ADDRESS(ROW('Přihláška č. 1'!$E$10),COLUMN('Přihláška č. 1'!$E$10),4),TRUE),"*"),"")</f>
        <v/>
      </c>
      <c r="G17" s="83" t="str">
        <f ca="1">'Přehled přihlášek'!F26</f>
        <v/>
      </c>
      <c r="H17" s="83" t="str">
        <f t="shared" ca="1" si="2"/>
        <v/>
      </c>
      <c r="I17" s="83" t="str">
        <f ca="1">IF(INDIRECT("'"&amp;data!B144&amp;"'!"&amp;ADDRESS(ROW('Přihláška č. 1'!$D$5),COLUMN('Přihláška č. 1'!$D$5),4),TRUE)=0,"",INDIRECT("'"&amp;data!B144&amp;"'!"&amp;ADDRESS(ROW('Přihláška č. 1'!$D$5),COLUMN('Přihláška č. 1'!$D$5),4),TRUE))</f>
        <v/>
      </c>
      <c r="J17" s="83" t="str">
        <f ca="1">IF(INDIRECT("'"&amp;data!B144&amp;"'!"&amp;ADDRESS(ROW('Přihláška č. 1'!$D$8),COLUMN('Přihláška č. 1'!$D$8),4),TRUE)=0,"",INDIRECT("'"&amp;data!B144&amp;"'!"&amp;ADDRESS(ROW('Přihláška č. 1'!$D$8),COLUMN('Přihláška č. 1'!$D$8),4),TRUE))</f>
        <v/>
      </c>
      <c r="K17" s="83" t="str">
        <f ca="1">IF(IF(INDIRECT("'"&amp;data!B144&amp;"'!"&amp;ADDRESS(ROW('Přihláška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1'!$E$10),4),TRUE)))=0,"",IF(INDIRECT("'"&amp;data!B144&amp;"'!"&amp;ADDRESS(ROW('Přihláška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f>
        <v/>
      </c>
      <c r="L17" s="62" t="str">
        <f ca="1">'Přehled přihlášek'!G26</f>
        <v/>
      </c>
      <c r="M17" s="123" t="str">
        <f ca="1">'Přehled přihlášek'!D26</f>
        <v/>
      </c>
      <c r="N17" s="128" t="str">
        <f ca="1">IF(celkem_formaci&gt;=A17,IF(G17=1,INDIRECT("'"&amp;data!B144&amp;"'!"&amp;ADDRESS(ROW('Přihláška č. 1'!$F$20),COLUMN('Přihláška č. 1'!$F$20),4),TRUE),IF(G17=2,INDIRECT("'"&amp;data!B144&amp;"'!"&amp;ADDRESS(ROW('Přihláška č. 1'!$F$20),COLUMN('Přihláška č. 1'!$F$20),4),TRUE)&amp;", "&amp;INDIRECT("'"&amp;data!B144&amp;"'!"&amp;ADDRESS(ROW('Přihláška č. 1'!$F$21),COLUMN('Přihláška č. 1'!$F$21),4),TRUE),IF(G17=3,INDIRECT("'"&amp;data!B144&amp;"'!"&amp;ADDRESS(ROW('Přihláška č. 1'!$F$20),COLUMN('Přihláška č. 1'!$F$20),4),TRUE)&amp;", "&amp;INDIRECT("'"&amp;data!B144&amp;"'!"&amp;ADDRESS(ROW('Přihláška č. 1'!$F$21),COLUMN('Přihláška č. 1'!$F$21),4),TRUE)&amp;", "&amp;INDIRECT("'"&amp;data!B144&amp;"'!"&amp;ADDRESS(ROW('Přihláška č. 1'!$F$22),COLUMN('Přihláška č. 1'!$F$22),4),TRUE),""))),"")</f>
        <v/>
      </c>
      <c r="O17" s="82" t="str">
        <f ca="1">TRIM(IF(celkem_formaci&gt;=A17,IF(G17=1,INDIRECT("'"&amp;data!B144&amp;"'!"&amp;ADDRESS(ROW('Přihláška č. 1'!$C$20),COLUMN('Přihláška č. 1'!$C$20),4),TRUE)&amp;" "&amp; INDIRECT("'"&amp;data!B144&amp;"'!"&amp;ADDRESS(ROW('Přihláška č. 1'!$D$20),COLUMN('Přihláška č. 1'!$D$20),4),TRUE),IF(G17=2,INDIRECT("'"&amp;data!B144&amp;"'!"&amp;ADDRESS(ROW('Přihláška č. 1'!$C$20),COLUMN('Přihláška č. 1'!$C$20),4),TRUE)&amp;" "&amp;INDIRECT("'"&amp;data!B144&amp;"'!"&amp;ADDRESS(ROW('Přihláška č. 1'!$D$20),COLUMN('Přihláška č. 1'!$D$20),4),TRUE)&amp; ", " &amp;INDIRECT("'"&amp;data!B144&amp;"'!"&amp;ADDRESS(ROW('Přihláška č. 1'!$C$21),COLUMN('Přihláška č. 1'!$C$21),4),TRUE)&amp;" "&amp;INDIRECT("'"&amp;data!B144&amp;"'!"&amp;ADDRESS(ROW('Přihláška č. 1'!$D$21),COLUMN('Přihláška č. 1'!$D$21),4),TRUE),IF(G17=3,INDIRECT("'"&amp;data!B144&amp;"'!"&amp;ADDRESS(ROW('Přihláška č. 1'!$C$20),COLUMN('Přihláška č. 1'!$C$20),4),TRUE)&amp;" "&amp; INDIRECT("'"&amp;data!B144&amp;"'!"&amp;ADDRESS(ROW('Přihláška č. 1'!$D$20),COLUMN('Přihláška č. 1'!$D$20),4),TRUE)&amp; ", " &amp;INDIRECT("'"&amp;data!B144&amp;"'!"&amp;ADDRESS(ROW('Přihláška č. 1'!$C$21),COLUMN('Přihláška č. 1'!$C$21),4),TRUE)&amp;" "&amp;INDIRECT("'"&amp;data!B144&amp;"'!"&amp;ADDRESS(ROW('Přihláška č. 1'!$D$21),COLUMN('Přihláška č. 1'!$D$21),4),TRUE)&amp; ", "&amp;INDIRECT("'"&amp;data!B144&amp;"'!"&amp;ADDRESS(ROW('Přihláška č. 1'!$C$22),COLUMN('Přihláška č. 1'!$C$22),4),TRUE)&amp;" "&amp;INDIRECT("'"&amp;data!B144&amp;"'!"&amp;ADDRESS(ROW('Přihláška č. 1'!$D$22),COLUMN('Přihláška č. 1'!$D$22),4),TRUE),""))),""))</f>
        <v/>
      </c>
      <c r="P17" s="82"/>
      <c r="Q17" s="82"/>
      <c r="R17" s="82"/>
      <c r="S17" s="82">
        <f ca="1">INDIRECT("'"&amp;data!B144&amp;"'!F13")</f>
        <v>0</v>
      </c>
      <c r="T17" s="62" t="str">
        <f t="shared" ca="1" si="3"/>
        <v/>
      </c>
      <c r="U17" s="62" t="str">
        <f ca="1">TRIM(IF(G17&lt;=3,INDIRECT("'"&amp;data!B144&amp;"'!"&amp;ADDRESS(ROW('Přihláška č. 1'!$C$20),COLUMN('Přihláška č. 1'!$C$20),4),TRUE)&amp;" "&amp;INDIRECT("'"&amp;data!B144&amp;"'!"&amp;ADDRESS(ROW('Přihláška č. 1'!$D$20),COLUMN('Přihláška č. 1'!$D$20),4),TRUE),""))</f>
        <v/>
      </c>
      <c r="V17" s="62" t="str">
        <f ca="1">TRIM(IF(G17&lt;=3,INDIRECT("'"&amp;data!B144&amp;"'!"&amp;ADDRESS(ROW('Přihláška č. 1'!$C$21),COLUMN('Přihláška č. 1'!$C$21),4),TRUE)&amp;" "&amp;INDIRECT("'"&amp;data!B144&amp;"'!"&amp;ADDRESS(ROW('Přihláška č. 1'!$D$21),COLUMN('Přihláška č. 1'!$D$21),4),TRUE),""))</f>
        <v/>
      </c>
      <c r="W17" s="62" t="str">
        <f ca="1">TRIM(IF(G17&lt;=3,INDIRECT("'"&amp;data!B144&amp;"'!"&amp;ADDRESS(ROW('Přihláška č. 1'!$C$22),COLUMN('Přihláška č. 1'!$C$22),4),TRUE)&amp;" "&amp;INDIRECT("'"&amp;data!B144&amp;"'!"&amp;ADDRESS(ROW('Přihláška č. 1'!$D$22),COLUMN('Přihláška č. 1'!$D$22),4),TRUE),""))</f>
        <v/>
      </c>
      <c r="X17" s="176"/>
    </row>
    <row r="18" spans="1:24" ht="15.75" x14ac:dyDescent="0.25">
      <c r="A18" s="117">
        <v>13</v>
      </c>
      <c r="B18" s="118" t="str">
        <f t="shared" si="1"/>
        <v/>
      </c>
      <c r="C18" s="82" t="str">
        <f t="shared" si="0"/>
        <v/>
      </c>
      <c r="D18" s="181" t="str">
        <f>IF(C18&lt;&gt;"",'Přehled přihlášek'!E27,"")</f>
        <v/>
      </c>
      <c r="E18" s="83"/>
      <c r="F18" s="84" t="str">
        <f ca="1">IF(C18&lt;&gt;"",COUNTIF(INDIRECT("'"&amp;data!B145&amp;"'!"&amp;ADDRESS(ROW('Přihláška č. 1'!$E$9),COLUMN('Přihláška č. 1'!$E$9),4),TRUE),"*")+COUNTIF(INDIRECT("'"&amp;data!B145&amp;"'!"&amp;ADDRESS(ROW('Přihláška č. 1'!$E$10),COLUMN('Přihláška č. 1'!$E$10),4),TRUE),"*"),"")</f>
        <v/>
      </c>
      <c r="G18" s="83" t="str">
        <f ca="1">'Přehled přihlášek'!F27</f>
        <v/>
      </c>
      <c r="H18" s="83" t="str">
        <f t="shared" ca="1" si="2"/>
        <v/>
      </c>
      <c r="I18" s="83" t="str">
        <f ca="1">IF(INDIRECT("'"&amp;data!B145&amp;"'!"&amp;ADDRESS(ROW('Přihláška č. 1'!$D$5),COLUMN('Přihláška č. 1'!$D$5),4),TRUE)=0,"",INDIRECT("'"&amp;data!B145&amp;"'!"&amp;ADDRESS(ROW('Přihláška č. 1'!$D$5),COLUMN('Přihláška č. 1'!$D$5),4),TRUE))</f>
        <v/>
      </c>
      <c r="J18" s="83" t="str">
        <f ca="1">IF(INDIRECT("'"&amp;data!B145&amp;"'!"&amp;ADDRESS(ROW('Přihláška č. 1'!$D$8),COLUMN('Přihláška č. 1'!$D$8),4),TRUE)=0,"",INDIRECT("'"&amp;data!B145&amp;"'!"&amp;ADDRESS(ROW('Přihláška č. 1'!$D$8),COLUMN('Přihláška č. 1'!$D$8),4),TRUE))</f>
        <v/>
      </c>
      <c r="K18" s="83" t="str">
        <f ca="1">IF(IF(INDIRECT("'"&amp;data!B145&amp;"'!"&amp;ADDRESS(ROW('Přihláška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1'!$E$10),4),TRUE)))=0,"",IF(INDIRECT("'"&amp;data!B145&amp;"'!"&amp;ADDRESS(ROW('Přihláška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f>
        <v/>
      </c>
      <c r="L18" s="62" t="str">
        <f ca="1">'Přehled přihlášek'!G27</f>
        <v/>
      </c>
      <c r="M18" s="123" t="str">
        <f ca="1">'Přehled přihlášek'!D27</f>
        <v/>
      </c>
      <c r="N18" s="128" t="str">
        <f ca="1">IF(celkem_formaci&gt;=A18,IF(G18=1,INDIRECT("'"&amp;data!B145&amp;"'!"&amp;ADDRESS(ROW('Přihláška č. 1'!$F$20),COLUMN('Přihláška č. 1'!$F$20),4),TRUE),IF(G18=2,INDIRECT("'"&amp;data!B145&amp;"'!"&amp;ADDRESS(ROW('Přihláška č. 1'!$F$20),COLUMN('Přihláška č. 1'!$F$20),4),TRUE)&amp;", "&amp;INDIRECT("'"&amp;data!B145&amp;"'!"&amp;ADDRESS(ROW('Přihláška č. 1'!$F$21),COLUMN('Přihláška č. 1'!$F$21),4),TRUE),IF(G18=3,INDIRECT("'"&amp;data!B145&amp;"'!"&amp;ADDRESS(ROW('Přihláška č. 1'!$F$20),COLUMN('Přihláška č. 1'!$F$20),4),TRUE)&amp;", "&amp;INDIRECT("'"&amp;data!B145&amp;"'!"&amp;ADDRESS(ROW('Přihláška č. 1'!$F$21),COLUMN('Přihláška č. 1'!$F$21),4),TRUE)&amp;", "&amp;INDIRECT("'"&amp;data!B145&amp;"'!"&amp;ADDRESS(ROW('Přihláška č. 1'!$F$22),COLUMN('Přihláška č. 1'!$F$22),4),TRUE),""))),"")</f>
        <v/>
      </c>
      <c r="O18" s="82" t="str">
        <f ca="1">TRIM(IF(celkem_formaci&gt;=A18,IF(G18=1,INDIRECT("'"&amp;data!B145&amp;"'!"&amp;ADDRESS(ROW('Přihláška č. 1'!$C$20),COLUMN('Přihláška č. 1'!$C$20),4),TRUE)&amp;" "&amp; INDIRECT("'"&amp;data!B145&amp;"'!"&amp;ADDRESS(ROW('Přihláška č. 1'!$D$20),COLUMN('Přihláška č. 1'!$D$20),4),TRUE),IF(G18=2,INDIRECT("'"&amp;data!B145&amp;"'!"&amp;ADDRESS(ROW('Přihláška č. 1'!$C$20),COLUMN('Přihláška č. 1'!$C$20),4),TRUE)&amp;" "&amp;INDIRECT("'"&amp;data!B145&amp;"'!"&amp;ADDRESS(ROW('Přihláška č. 1'!$D$20),COLUMN('Přihláška č. 1'!$D$20),4),TRUE)&amp; ", " &amp;INDIRECT("'"&amp;data!B145&amp;"'!"&amp;ADDRESS(ROW('Přihláška č. 1'!$C$21),COLUMN('Přihláška č. 1'!$C$21),4),TRUE)&amp;" "&amp;INDIRECT("'"&amp;data!B145&amp;"'!"&amp;ADDRESS(ROW('Přihláška č. 1'!$D$21),COLUMN('Přihláška č. 1'!$D$21),4),TRUE),IF(G18=3,INDIRECT("'"&amp;data!B145&amp;"'!"&amp;ADDRESS(ROW('Přihláška č. 1'!$C$20),COLUMN('Přihláška č. 1'!$C$20),4),TRUE)&amp;" "&amp; INDIRECT("'"&amp;data!B145&amp;"'!"&amp;ADDRESS(ROW('Přihláška č. 1'!$D$20),COLUMN('Přihláška č. 1'!$D$20),4),TRUE)&amp; ", " &amp;INDIRECT("'"&amp;data!B145&amp;"'!"&amp;ADDRESS(ROW('Přihláška č. 1'!$C$21),COLUMN('Přihláška č. 1'!$C$21),4),TRUE)&amp;" "&amp;INDIRECT("'"&amp;data!B145&amp;"'!"&amp;ADDRESS(ROW('Přihláška č. 1'!$D$21),COLUMN('Přihláška č. 1'!$D$21),4),TRUE)&amp; ", "&amp;INDIRECT("'"&amp;data!B145&amp;"'!"&amp;ADDRESS(ROW('Přihláška č. 1'!$C$22),COLUMN('Přihláška č. 1'!$C$22),4),TRUE)&amp;" "&amp;INDIRECT("'"&amp;data!B145&amp;"'!"&amp;ADDRESS(ROW('Přihláška č. 1'!$D$22),COLUMN('Přihláška č. 1'!$D$22),4),TRUE),""))),""))</f>
        <v/>
      </c>
      <c r="P18" s="82"/>
      <c r="Q18" s="82"/>
      <c r="R18" s="82"/>
      <c r="S18" s="82">
        <f ca="1">INDIRECT("'"&amp;data!B145&amp;"'!F13")</f>
        <v>0</v>
      </c>
      <c r="T18" s="62" t="str">
        <f t="shared" ca="1" si="3"/>
        <v/>
      </c>
      <c r="U18" s="62" t="str">
        <f ca="1">TRIM(IF(G18&lt;=3,INDIRECT("'"&amp;data!B145&amp;"'!"&amp;ADDRESS(ROW('Přihláška č. 1'!$C$20),COLUMN('Přihláška č. 1'!$C$20),4),TRUE)&amp;" "&amp;INDIRECT("'"&amp;data!B145&amp;"'!"&amp;ADDRESS(ROW('Přihláška č. 1'!$D$20),COLUMN('Přihláška č. 1'!$D$20),4),TRUE),""))</f>
        <v/>
      </c>
      <c r="V18" s="62" t="str">
        <f ca="1">TRIM(IF(G18&lt;=3,INDIRECT("'"&amp;data!B145&amp;"'!"&amp;ADDRESS(ROW('Přihláška č. 1'!$C$21),COLUMN('Přihláška č. 1'!$C$21),4),TRUE)&amp;" "&amp;INDIRECT("'"&amp;data!B145&amp;"'!"&amp;ADDRESS(ROW('Přihláška č. 1'!$D$21),COLUMN('Přihláška č. 1'!$D$21),4),TRUE),""))</f>
        <v/>
      </c>
      <c r="W18" s="62" t="str">
        <f ca="1">TRIM(IF(G18&lt;=3,INDIRECT("'"&amp;data!B145&amp;"'!"&amp;ADDRESS(ROW('Přihláška č. 1'!$C$22),COLUMN('Přihláška č. 1'!$C$22),4),TRUE)&amp;" "&amp;INDIRECT("'"&amp;data!B145&amp;"'!"&amp;ADDRESS(ROW('Přihláška č. 1'!$D$22),COLUMN('Přihláška č. 1'!$D$22),4),TRUE),""))</f>
        <v/>
      </c>
      <c r="X18" s="176"/>
    </row>
    <row r="19" spans="1:24" ht="15.75" x14ac:dyDescent="0.25">
      <c r="A19" s="117">
        <v>14</v>
      </c>
      <c r="B19" s="118" t="str">
        <f t="shared" si="1"/>
        <v/>
      </c>
      <c r="C19" s="82" t="str">
        <f t="shared" si="0"/>
        <v/>
      </c>
      <c r="D19" s="181" t="str">
        <f>IF(C19&lt;&gt;"",'Přehled přihlášek'!E28,"")</f>
        <v/>
      </c>
      <c r="E19" s="83"/>
      <c r="F19" s="84" t="str">
        <f ca="1">IF(C19&lt;&gt;"",COUNTIF(INDIRECT("'"&amp;data!B146&amp;"'!"&amp;ADDRESS(ROW('Přihláška č. 1'!$E$9),COLUMN('Přihláška č. 1'!$E$9),4),TRUE),"*")+COUNTIF(INDIRECT("'"&amp;data!B146&amp;"'!"&amp;ADDRESS(ROW('Přihláška č. 1'!$E$10),COLUMN('Přihláška č. 1'!$E$10),4),TRUE),"*"),"")</f>
        <v/>
      </c>
      <c r="G19" s="83" t="str">
        <f ca="1">'Přehled přihlášek'!F28</f>
        <v/>
      </c>
      <c r="H19" s="83" t="str">
        <f t="shared" ca="1" si="2"/>
        <v/>
      </c>
      <c r="I19" s="83" t="str">
        <f ca="1">IF(INDIRECT("'"&amp;data!B146&amp;"'!"&amp;ADDRESS(ROW('Přihláška č. 1'!$D$5),COLUMN('Přihláška č. 1'!$D$5),4),TRUE)=0,"",INDIRECT("'"&amp;data!B146&amp;"'!"&amp;ADDRESS(ROW('Přihláška č. 1'!$D$5),COLUMN('Přihláška č. 1'!$D$5),4),TRUE))</f>
        <v/>
      </c>
      <c r="J19" s="83" t="str">
        <f ca="1">IF(INDIRECT("'"&amp;data!B146&amp;"'!"&amp;ADDRESS(ROW('Přihláška č. 1'!$D$8),COLUMN('Přihláška č. 1'!$D$8),4),TRUE)=0,"",INDIRECT("'"&amp;data!B146&amp;"'!"&amp;ADDRESS(ROW('Přihláška č. 1'!$D$8),COLUMN('Přihláška č. 1'!$D$8),4),TRUE))</f>
        <v/>
      </c>
      <c r="K19" s="83" t="str">
        <f ca="1">IF(IF(INDIRECT("'"&amp;data!B146&amp;"'!"&amp;ADDRESS(ROW('Přihláška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1'!$E$10),4),TRUE)))=0,"",IF(INDIRECT("'"&amp;data!B146&amp;"'!"&amp;ADDRESS(ROW('Přihláška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f>
        <v/>
      </c>
      <c r="L19" s="62" t="str">
        <f ca="1">'Přehled přihlášek'!G28</f>
        <v/>
      </c>
      <c r="M19" s="123" t="str">
        <f ca="1">'Přehled přihlášek'!D28</f>
        <v/>
      </c>
      <c r="N19" s="128" t="str">
        <f ca="1">IF(celkem_formaci&gt;=A19,IF(G19=1,INDIRECT("'"&amp;data!B146&amp;"'!"&amp;ADDRESS(ROW('Přihláška č. 1'!$F$20),COLUMN('Přihláška č. 1'!$F$20),4),TRUE),IF(G19=2,INDIRECT("'"&amp;data!B146&amp;"'!"&amp;ADDRESS(ROW('Přihláška č. 1'!$F$20),COLUMN('Přihláška č. 1'!$F$20),4),TRUE)&amp;", "&amp;INDIRECT("'"&amp;data!B146&amp;"'!"&amp;ADDRESS(ROW('Přihláška č. 1'!$F$21),COLUMN('Přihláška č. 1'!$F$21),4),TRUE),IF(G19=3,INDIRECT("'"&amp;data!B146&amp;"'!"&amp;ADDRESS(ROW('Přihláška č. 1'!$F$20),COLUMN('Přihláška č. 1'!$F$20),4),TRUE)&amp;", "&amp;INDIRECT("'"&amp;data!B146&amp;"'!"&amp;ADDRESS(ROW('Přihláška č. 1'!$F$21),COLUMN('Přihláška č. 1'!$F$21),4),TRUE)&amp;", "&amp;INDIRECT("'"&amp;data!B146&amp;"'!"&amp;ADDRESS(ROW('Přihláška č. 1'!$F$22),COLUMN('Přihláška č. 1'!$F$22),4),TRUE),""))),"")</f>
        <v/>
      </c>
      <c r="O19" s="82" t="str">
        <f ca="1">TRIM(IF(celkem_formaci&gt;=A19,IF(G19=1,INDIRECT("'"&amp;data!B146&amp;"'!"&amp;ADDRESS(ROW('Přihláška č. 1'!$C$20),COLUMN('Přihláška č. 1'!$C$20),4),TRUE)&amp;" "&amp; INDIRECT("'"&amp;data!B146&amp;"'!"&amp;ADDRESS(ROW('Přihláška č. 1'!$D$20),COLUMN('Přihláška č. 1'!$D$20),4),TRUE),IF(G19=2,INDIRECT("'"&amp;data!B146&amp;"'!"&amp;ADDRESS(ROW('Přihláška č. 1'!$C$20),COLUMN('Přihláška č. 1'!$C$20),4),TRUE)&amp;" "&amp;INDIRECT("'"&amp;data!B146&amp;"'!"&amp;ADDRESS(ROW('Přihláška č. 1'!$D$20),COLUMN('Přihláška č. 1'!$D$20),4),TRUE)&amp; ", " &amp;INDIRECT("'"&amp;data!B146&amp;"'!"&amp;ADDRESS(ROW('Přihláška č. 1'!$C$21),COLUMN('Přihláška č. 1'!$C$21),4),TRUE)&amp;" "&amp;INDIRECT("'"&amp;data!B146&amp;"'!"&amp;ADDRESS(ROW('Přihláška č. 1'!$D$21),COLUMN('Přihláška č. 1'!$D$21),4),TRUE),IF(G19=3,INDIRECT("'"&amp;data!B146&amp;"'!"&amp;ADDRESS(ROW('Přihláška č. 1'!$C$20),COLUMN('Přihláška č. 1'!$C$20),4),TRUE)&amp;" "&amp; INDIRECT("'"&amp;data!B146&amp;"'!"&amp;ADDRESS(ROW('Přihláška č. 1'!$D$20),COLUMN('Přihláška č. 1'!$D$20),4),TRUE)&amp; ", " &amp;INDIRECT("'"&amp;data!B146&amp;"'!"&amp;ADDRESS(ROW('Přihláška č. 1'!$C$21),COLUMN('Přihláška č. 1'!$C$21),4),TRUE)&amp;" "&amp;INDIRECT("'"&amp;data!B146&amp;"'!"&amp;ADDRESS(ROW('Přihláška č. 1'!$D$21),COLUMN('Přihláška č. 1'!$D$21),4),TRUE)&amp; ", "&amp;INDIRECT("'"&amp;data!B146&amp;"'!"&amp;ADDRESS(ROW('Přihláška č. 1'!$C$22),COLUMN('Přihláška č. 1'!$C$22),4),TRUE)&amp;" "&amp;INDIRECT("'"&amp;data!B146&amp;"'!"&amp;ADDRESS(ROW('Přihláška č. 1'!$D$22),COLUMN('Přihláška č. 1'!$D$22),4),TRUE),""))),""))</f>
        <v/>
      </c>
      <c r="P19" s="82"/>
      <c r="Q19" s="82"/>
      <c r="R19" s="82"/>
      <c r="S19" s="82">
        <f ca="1">INDIRECT("'"&amp;data!B146&amp;"'!F13")</f>
        <v>0</v>
      </c>
      <c r="T19" s="62" t="str">
        <f t="shared" ca="1" si="3"/>
        <v/>
      </c>
      <c r="U19" s="62" t="str">
        <f ca="1">TRIM(IF(G19&lt;=3,INDIRECT("'"&amp;data!B146&amp;"'!"&amp;ADDRESS(ROW('Přihláška č. 1'!$C$20),COLUMN('Přihláška č. 1'!$C$20),4),TRUE)&amp;" "&amp;INDIRECT("'"&amp;data!B146&amp;"'!"&amp;ADDRESS(ROW('Přihláška č. 1'!$D$20),COLUMN('Přihláška č. 1'!$D$20),4),TRUE),""))</f>
        <v/>
      </c>
      <c r="V19" s="62" t="str">
        <f ca="1">TRIM(IF(G19&lt;=3,INDIRECT("'"&amp;data!B146&amp;"'!"&amp;ADDRESS(ROW('Přihláška č. 1'!$C$21),COLUMN('Přihláška č. 1'!$C$21),4),TRUE)&amp;" "&amp;INDIRECT("'"&amp;data!B146&amp;"'!"&amp;ADDRESS(ROW('Přihláška č. 1'!$D$21),COLUMN('Přihláška č. 1'!$D$21),4),TRUE),""))</f>
        <v/>
      </c>
      <c r="W19" s="62" t="str">
        <f ca="1">TRIM(IF(G19&lt;=3,INDIRECT("'"&amp;data!B146&amp;"'!"&amp;ADDRESS(ROW('Přihláška č. 1'!$C$22),COLUMN('Přihláška č. 1'!$C$22),4),TRUE)&amp;" "&amp;INDIRECT("'"&amp;data!B146&amp;"'!"&amp;ADDRESS(ROW('Přihláška č. 1'!$D$22),COLUMN('Přihláška č. 1'!$D$22),4),TRUE),""))</f>
        <v/>
      </c>
      <c r="X19" s="176"/>
    </row>
    <row r="20" spans="1:24" ht="15.75" x14ac:dyDescent="0.25">
      <c r="A20" s="117">
        <v>15</v>
      </c>
      <c r="B20" s="118" t="str">
        <f t="shared" si="1"/>
        <v/>
      </c>
      <c r="C20" s="82" t="str">
        <f t="shared" si="0"/>
        <v/>
      </c>
      <c r="D20" s="181" t="str">
        <f>IF(C20&lt;&gt;"",'Přehled přihlášek'!E29,"")</f>
        <v/>
      </c>
      <c r="E20" s="83"/>
      <c r="F20" s="84" t="str">
        <f ca="1">IF(C20&lt;&gt;"",COUNTIF(INDIRECT("'"&amp;data!B147&amp;"'!"&amp;ADDRESS(ROW('Přihláška č. 1'!$E$9),COLUMN('Přihláška č. 1'!$E$9),4),TRUE),"*")+COUNTIF(INDIRECT("'"&amp;data!B147&amp;"'!"&amp;ADDRESS(ROW('Přihláška č. 1'!$E$10),COLUMN('Přihláška č. 1'!$E$10),4),TRUE),"*"),"")</f>
        <v/>
      </c>
      <c r="G20" s="83" t="str">
        <f ca="1">'Přehled přihlášek'!F29</f>
        <v/>
      </c>
      <c r="H20" s="83" t="str">
        <f t="shared" ca="1" si="2"/>
        <v/>
      </c>
      <c r="I20" s="83" t="str">
        <f ca="1">IF(INDIRECT("'"&amp;data!B147&amp;"'!"&amp;ADDRESS(ROW('Přihláška č. 1'!$D$5),COLUMN('Přihláška č. 1'!$D$5),4),TRUE)=0,"",INDIRECT("'"&amp;data!B147&amp;"'!"&amp;ADDRESS(ROW('Přihláška č. 1'!$D$5),COLUMN('Přihláška č. 1'!$D$5),4),TRUE))</f>
        <v/>
      </c>
      <c r="J20" s="83" t="str">
        <f ca="1">IF(INDIRECT("'"&amp;data!B147&amp;"'!"&amp;ADDRESS(ROW('Přihláška č. 1'!$D$8),COLUMN('Přihláška č. 1'!$D$8),4),TRUE)=0,"",INDIRECT("'"&amp;data!B147&amp;"'!"&amp;ADDRESS(ROW('Přihláška č. 1'!$D$8),COLUMN('Přihláška č. 1'!$D$8),4),TRUE))</f>
        <v/>
      </c>
      <c r="K20" s="83" t="str">
        <f ca="1">IF(IF(INDIRECT("'"&amp;data!B147&amp;"'!"&amp;ADDRESS(ROW('Přihláška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1'!$E$10),4),TRUE)))=0,"",IF(INDIRECT("'"&amp;data!B147&amp;"'!"&amp;ADDRESS(ROW('Přihláška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f>
        <v/>
      </c>
      <c r="L20" s="62" t="str">
        <f ca="1">'Přehled přihlášek'!G29</f>
        <v/>
      </c>
      <c r="M20" s="123" t="str">
        <f ca="1">'Přehled přihlášek'!D29</f>
        <v/>
      </c>
      <c r="N20" s="128" t="str">
        <f ca="1">IF(celkem_formaci&gt;=A20,IF(G20=1,INDIRECT("'"&amp;data!B147&amp;"'!"&amp;ADDRESS(ROW('Přihláška č. 1'!$F$20),COLUMN('Přihláška č. 1'!$F$20),4),TRUE),IF(G20=2,INDIRECT("'"&amp;data!B147&amp;"'!"&amp;ADDRESS(ROW('Přihláška č. 1'!$F$20),COLUMN('Přihláška č. 1'!$F$20),4),TRUE)&amp;", "&amp;INDIRECT("'"&amp;data!B147&amp;"'!"&amp;ADDRESS(ROW('Přihláška č. 1'!$F$21),COLUMN('Přihláška č. 1'!$F$21),4),TRUE),IF(G20=3,INDIRECT("'"&amp;data!B147&amp;"'!"&amp;ADDRESS(ROW('Přihláška č. 1'!$F$20),COLUMN('Přihláška č. 1'!$F$20),4),TRUE)&amp;", "&amp;INDIRECT("'"&amp;data!B147&amp;"'!"&amp;ADDRESS(ROW('Přihláška č. 1'!$F$21),COLUMN('Přihláška č. 1'!$F$21),4),TRUE)&amp;", "&amp;INDIRECT("'"&amp;data!B147&amp;"'!"&amp;ADDRESS(ROW('Přihláška č. 1'!$F$22),COLUMN('Přihláška č. 1'!$F$22),4),TRUE),""))),"")</f>
        <v/>
      </c>
      <c r="O20" s="82" t="str">
        <f ca="1">TRIM(IF(celkem_formaci&gt;=A20,IF(G20=1,INDIRECT("'"&amp;data!B147&amp;"'!"&amp;ADDRESS(ROW('Přihláška č. 1'!$C$20),COLUMN('Přihláška č. 1'!$C$20),4),TRUE)&amp;" "&amp; INDIRECT("'"&amp;data!B147&amp;"'!"&amp;ADDRESS(ROW('Přihláška č. 1'!$D$20),COLUMN('Přihláška č. 1'!$D$20),4),TRUE),IF(G20=2,INDIRECT("'"&amp;data!B147&amp;"'!"&amp;ADDRESS(ROW('Přihláška č. 1'!$C$20),COLUMN('Přihláška č. 1'!$C$20),4),TRUE)&amp;" "&amp;INDIRECT("'"&amp;data!B147&amp;"'!"&amp;ADDRESS(ROW('Přihláška č. 1'!$D$20),COLUMN('Přihláška č. 1'!$D$20),4),TRUE)&amp; ", " &amp;INDIRECT("'"&amp;data!B147&amp;"'!"&amp;ADDRESS(ROW('Přihláška č. 1'!$C$21),COLUMN('Přihláška č. 1'!$C$21),4),TRUE)&amp;" "&amp;INDIRECT("'"&amp;data!B147&amp;"'!"&amp;ADDRESS(ROW('Přihláška č. 1'!$D$21),COLUMN('Přihláška č. 1'!$D$21),4),TRUE),IF(G20=3,INDIRECT("'"&amp;data!B147&amp;"'!"&amp;ADDRESS(ROW('Přihláška č. 1'!$C$20),COLUMN('Přihláška č. 1'!$C$20),4),TRUE)&amp;" "&amp; INDIRECT("'"&amp;data!B147&amp;"'!"&amp;ADDRESS(ROW('Přihláška č. 1'!$D$20),COLUMN('Přihláška č. 1'!$D$20),4),TRUE)&amp; ", " &amp;INDIRECT("'"&amp;data!B147&amp;"'!"&amp;ADDRESS(ROW('Přihláška č. 1'!$C$21),COLUMN('Přihláška č. 1'!$C$21),4),TRUE)&amp;" "&amp;INDIRECT("'"&amp;data!B147&amp;"'!"&amp;ADDRESS(ROW('Přihláška č. 1'!$D$21),COLUMN('Přihláška č. 1'!$D$21),4),TRUE)&amp; ", "&amp;INDIRECT("'"&amp;data!B147&amp;"'!"&amp;ADDRESS(ROW('Přihláška č. 1'!$C$22),COLUMN('Přihláška č. 1'!$C$22),4),TRUE)&amp;" "&amp;INDIRECT("'"&amp;data!B147&amp;"'!"&amp;ADDRESS(ROW('Přihláška č. 1'!$D$22),COLUMN('Přihláška č. 1'!$D$22),4),TRUE),""))),""))</f>
        <v/>
      </c>
      <c r="P20" s="82"/>
      <c r="Q20" s="82"/>
      <c r="R20" s="82"/>
      <c r="S20" s="82">
        <f ca="1">INDIRECT("'"&amp;data!B147&amp;"'!F13")</f>
        <v>0</v>
      </c>
      <c r="T20" s="62" t="str">
        <f t="shared" ca="1" si="3"/>
        <v/>
      </c>
      <c r="U20" s="62" t="str">
        <f ca="1">TRIM(IF(G20&lt;=3,INDIRECT("'"&amp;data!B147&amp;"'!"&amp;ADDRESS(ROW('Přihláška č. 1'!$C$20),COLUMN('Přihláška č. 1'!$C$20),4),TRUE)&amp;" "&amp;INDIRECT("'"&amp;data!B147&amp;"'!"&amp;ADDRESS(ROW('Přihláška č. 1'!$D$20),COLUMN('Přihláška č. 1'!$D$20),4),TRUE),""))</f>
        <v/>
      </c>
      <c r="V20" s="62" t="str">
        <f ca="1">TRIM(IF(G20&lt;=3,INDIRECT("'"&amp;data!B147&amp;"'!"&amp;ADDRESS(ROW('Přihláška č. 1'!$C$21),COLUMN('Přihláška č. 1'!$C$21),4),TRUE)&amp;" "&amp;INDIRECT("'"&amp;data!B147&amp;"'!"&amp;ADDRESS(ROW('Přihláška č. 1'!$D$21),COLUMN('Přihláška č. 1'!$D$21),4),TRUE),""))</f>
        <v/>
      </c>
      <c r="W20" s="62" t="str">
        <f ca="1">TRIM(IF(G20&lt;=3,INDIRECT("'"&amp;data!B147&amp;"'!"&amp;ADDRESS(ROW('Přihláška č. 1'!$C$22),COLUMN('Přihláška č. 1'!$C$22),4),TRUE)&amp;" "&amp;INDIRECT("'"&amp;data!B147&amp;"'!"&amp;ADDRESS(ROW('Přihláška č. 1'!$D$22),COLUMN('Přihláška č. 1'!$D$22),4),TRUE),""))</f>
        <v/>
      </c>
      <c r="X20" s="176"/>
    </row>
    <row r="21" spans="1:24" ht="15.75" x14ac:dyDescent="0.25">
      <c r="A21" s="117">
        <v>16</v>
      </c>
      <c r="B21" s="118" t="str">
        <f t="shared" si="1"/>
        <v/>
      </c>
      <c r="C21" s="82" t="str">
        <f t="shared" si="0"/>
        <v/>
      </c>
      <c r="D21" s="181" t="str">
        <f>IF(C21&lt;&gt;"",'Přehled přihlášek'!E30,"")</f>
        <v/>
      </c>
      <c r="E21" s="83"/>
      <c r="F21" s="84" t="str">
        <f ca="1">IF(C21&lt;&gt;"",COUNTIF(INDIRECT("'"&amp;data!B148&amp;"'!"&amp;ADDRESS(ROW('Přihláška č. 1'!$E$9),COLUMN('Přihláška č. 1'!$E$9),4),TRUE),"*")+COUNTIF(INDIRECT("'"&amp;data!B148&amp;"'!"&amp;ADDRESS(ROW('Přihláška č. 1'!$E$10),COLUMN('Přihláška č. 1'!$E$10),4),TRUE),"*"),"")</f>
        <v/>
      </c>
      <c r="G21" s="83" t="str">
        <f ca="1">'Přehled přihlášek'!F30</f>
        <v/>
      </c>
      <c r="H21" s="83" t="str">
        <f t="shared" ca="1" si="2"/>
        <v/>
      </c>
      <c r="I21" s="83" t="str">
        <f ca="1">IF(INDIRECT("'"&amp;data!B148&amp;"'!"&amp;ADDRESS(ROW('Přihláška č. 1'!$D$5),COLUMN('Přihláška č. 1'!$D$5),4),TRUE)=0,"",INDIRECT("'"&amp;data!B148&amp;"'!"&amp;ADDRESS(ROW('Přihláška č. 1'!$D$5),COLUMN('Přihláška č. 1'!$D$5),4),TRUE))</f>
        <v/>
      </c>
      <c r="J21" s="83" t="str">
        <f ca="1">IF(INDIRECT("'"&amp;data!B148&amp;"'!"&amp;ADDRESS(ROW('Přihláška č. 1'!$D$8),COLUMN('Přihláška č. 1'!$D$8),4),TRUE)=0,"",INDIRECT("'"&amp;data!B148&amp;"'!"&amp;ADDRESS(ROW('Přihláška č. 1'!$D$8),COLUMN('Přihláška č. 1'!$D$8),4),TRUE))</f>
        <v/>
      </c>
      <c r="K21" s="83" t="str">
        <f ca="1">IF(IF(INDIRECT("'"&amp;data!B148&amp;"'!"&amp;ADDRESS(ROW('Přihláška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1'!$E$10),4),TRUE)))=0,"",IF(INDIRECT("'"&amp;data!B148&amp;"'!"&amp;ADDRESS(ROW('Přihláška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f>
        <v/>
      </c>
      <c r="L21" s="62" t="str">
        <f ca="1">'Přehled přihlášek'!G30</f>
        <v/>
      </c>
      <c r="M21" s="123" t="str">
        <f ca="1">'Přehled přihlášek'!D30</f>
        <v/>
      </c>
      <c r="N21" s="128" t="str">
        <f ca="1">IF(celkem_formaci&gt;=A21,IF(G21=1,INDIRECT("'"&amp;data!B148&amp;"'!"&amp;ADDRESS(ROW('Přihláška č. 1'!$F$20),COLUMN('Přihláška č. 1'!$F$20),4),TRUE),IF(G21=2,INDIRECT("'"&amp;data!B148&amp;"'!"&amp;ADDRESS(ROW('Přihláška č. 1'!$F$20),COLUMN('Přihláška č. 1'!$F$20),4),TRUE)&amp;", "&amp;INDIRECT("'"&amp;data!B148&amp;"'!"&amp;ADDRESS(ROW('Přihláška č. 1'!$F$21),COLUMN('Přihláška č. 1'!$F$21),4),TRUE),IF(G21=3,INDIRECT("'"&amp;data!B148&amp;"'!"&amp;ADDRESS(ROW('Přihláška č. 1'!$F$20),COLUMN('Přihláška č. 1'!$F$20),4),TRUE)&amp;", "&amp;INDIRECT("'"&amp;data!B148&amp;"'!"&amp;ADDRESS(ROW('Přihláška č. 1'!$F$21),COLUMN('Přihláška č. 1'!$F$21),4),TRUE)&amp;", "&amp;INDIRECT("'"&amp;data!B148&amp;"'!"&amp;ADDRESS(ROW('Přihláška č. 1'!$F$22),COLUMN('Přihláška č. 1'!$F$22),4),TRUE),""))),"")</f>
        <v/>
      </c>
      <c r="O21" s="82" t="str">
        <f ca="1">TRIM(IF(celkem_formaci&gt;=A21,IF(G21=1,INDIRECT("'"&amp;data!B148&amp;"'!"&amp;ADDRESS(ROW('Přihláška č. 1'!$C$20),COLUMN('Přihláška č. 1'!$C$20),4),TRUE)&amp;" "&amp; INDIRECT("'"&amp;data!B148&amp;"'!"&amp;ADDRESS(ROW('Přihláška č. 1'!$D$20),COLUMN('Přihláška č. 1'!$D$20),4),TRUE),IF(G21=2,INDIRECT("'"&amp;data!B148&amp;"'!"&amp;ADDRESS(ROW('Přihláška č. 1'!$C$20),COLUMN('Přihláška č. 1'!$C$20),4),TRUE)&amp;" "&amp;INDIRECT("'"&amp;data!B148&amp;"'!"&amp;ADDRESS(ROW('Přihláška č. 1'!$D$20),COLUMN('Přihláška č. 1'!$D$20),4),TRUE)&amp; ", " &amp;INDIRECT("'"&amp;data!B148&amp;"'!"&amp;ADDRESS(ROW('Přihláška č. 1'!$C$21),COLUMN('Přihláška č. 1'!$C$21),4),TRUE)&amp;" "&amp;INDIRECT("'"&amp;data!B148&amp;"'!"&amp;ADDRESS(ROW('Přihláška č. 1'!$D$21),COLUMN('Přihláška č. 1'!$D$21),4),TRUE),IF(G21=3,INDIRECT("'"&amp;data!B148&amp;"'!"&amp;ADDRESS(ROW('Přihláška č. 1'!$C$20),COLUMN('Přihláška č. 1'!$C$20),4),TRUE)&amp;" "&amp; INDIRECT("'"&amp;data!B148&amp;"'!"&amp;ADDRESS(ROW('Přihláška č. 1'!$D$20),COLUMN('Přihláška č. 1'!$D$20),4),TRUE)&amp; ", " &amp;INDIRECT("'"&amp;data!B148&amp;"'!"&amp;ADDRESS(ROW('Přihláška č. 1'!$C$21),COLUMN('Přihláška č. 1'!$C$21),4),TRUE)&amp;" "&amp;INDIRECT("'"&amp;data!B148&amp;"'!"&amp;ADDRESS(ROW('Přihláška č. 1'!$D$21),COLUMN('Přihláška č. 1'!$D$21),4),TRUE)&amp; ", "&amp;INDIRECT("'"&amp;data!B148&amp;"'!"&amp;ADDRESS(ROW('Přihláška č. 1'!$C$22),COLUMN('Přihláška č. 1'!$C$22),4),TRUE)&amp;" "&amp;INDIRECT("'"&amp;data!B148&amp;"'!"&amp;ADDRESS(ROW('Přihláška č. 1'!$D$22),COLUMN('Přihláška č. 1'!$D$22),4),TRUE),""))),""))</f>
        <v/>
      </c>
      <c r="P21" s="82"/>
      <c r="Q21" s="82"/>
      <c r="R21" s="82"/>
      <c r="S21" s="82">
        <f ca="1">INDIRECT("'"&amp;data!B148&amp;"'!F13")</f>
        <v>0</v>
      </c>
      <c r="T21" s="62" t="str">
        <f t="shared" ca="1" si="3"/>
        <v/>
      </c>
      <c r="U21" s="62" t="str">
        <f ca="1">TRIM(IF(G21&lt;=3,INDIRECT("'"&amp;data!B148&amp;"'!"&amp;ADDRESS(ROW('Přihláška č. 1'!$C$20),COLUMN('Přihláška č. 1'!$C$20),4),TRUE)&amp;" "&amp;INDIRECT("'"&amp;data!B148&amp;"'!"&amp;ADDRESS(ROW('Přihláška č. 1'!$D$20),COLUMN('Přihláška č. 1'!$D$20),4),TRUE),""))</f>
        <v/>
      </c>
      <c r="V21" s="62" t="str">
        <f ca="1">TRIM(IF(G21&lt;=3,INDIRECT("'"&amp;data!B148&amp;"'!"&amp;ADDRESS(ROW('Přihláška č. 1'!$C$21),COLUMN('Přihláška č. 1'!$C$21),4),TRUE)&amp;" "&amp;INDIRECT("'"&amp;data!B148&amp;"'!"&amp;ADDRESS(ROW('Přihláška č. 1'!$D$21),COLUMN('Přihláška č. 1'!$D$21),4),TRUE),""))</f>
        <v/>
      </c>
      <c r="W21" s="62" t="str">
        <f ca="1">TRIM(IF(G21&lt;=3,INDIRECT("'"&amp;data!B148&amp;"'!"&amp;ADDRESS(ROW('Přihláška č. 1'!$C$22),COLUMN('Přihláška č. 1'!$C$22),4),TRUE)&amp;" "&amp;INDIRECT("'"&amp;data!B148&amp;"'!"&amp;ADDRESS(ROW('Přihláška č. 1'!$D$22),COLUMN('Přihláška č. 1'!$D$22),4),TRUE),""))</f>
        <v/>
      </c>
      <c r="X21" s="176"/>
    </row>
    <row r="22" spans="1:24" ht="15.75" x14ac:dyDescent="0.25">
      <c r="A22" s="117">
        <v>17</v>
      </c>
      <c r="B22" s="118" t="str">
        <f t="shared" si="1"/>
        <v/>
      </c>
      <c r="C22" s="82" t="str">
        <f t="shared" si="0"/>
        <v/>
      </c>
      <c r="D22" s="181" t="str">
        <f>IF(C22&lt;&gt;"",'Přehled přihlášek'!E31,"")</f>
        <v/>
      </c>
      <c r="E22" s="83"/>
      <c r="F22" s="84" t="str">
        <f ca="1">IF(C22&lt;&gt;"",COUNTIF(INDIRECT("'"&amp;data!B149&amp;"'!"&amp;ADDRESS(ROW('Přihláška č. 1'!$E$9),COLUMN('Přihláška č. 1'!$E$9),4),TRUE),"*")+COUNTIF(INDIRECT("'"&amp;data!B149&amp;"'!"&amp;ADDRESS(ROW('Přihláška č. 1'!$E$10),COLUMN('Přihláška č. 1'!$E$10),4),TRUE),"*"),"")</f>
        <v/>
      </c>
      <c r="G22" s="83" t="str">
        <f ca="1">'Přehled přihlášek'!F31</f>
        <v/>
      </c>
      <c r="H22" s="83" t="str">
        <f t="shared" ca="1" si="2"/>
        <v/>
      </c>
      <c r="I22" s="83" t="str">
        <f ca="1">IF(INDIRECT("'"&amp;data!B149&amp;"'!"&amp;ADDRESS(ROW('Přihláška č. 1'!$D$5),COLUMN('Přihláška č. 1'!$D$5),4),TRUE)=0,"",INDIRECT("'"&amp;data!B149&amp;"'!"&amp;ADDRESS(ROW('Přihláška č. 1'!$D$5),COLUMN('Přihláška č. 1'!$D$5),4),TRUE))</f>
        <v/>
      </c>
      <c r="J22" s="83" t="str">
        <f ca="1">IF(INDIRECT("'"&amp;data!B149&amp;"'!"&amp;ADDRESS(ROW('Přihláška č. 1'!$D$8),COLUMN('Přihláška č. 1'!$D$8),4),TRUE)=0,"",INDIRECT("'"&amp;data!B149&amp;"'!"&amp;ADDRESS(ROW('Přihláška č. 1'!$D$8),COLUMN('Přihláška č. 1'!$D$8),4),TRUE))</f>
        <v/>
      </c>
      <c r="K22" s="83" t="str">
        <f ca="1">IF(IF(INDIRECT("'"&amp;data!B149&amp;"'!"&amp;ADDRESS(ROW('Přihláška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1'!$E$10),4),TRUE)))=0,"",IF(INDIRECT("'"&amp;data!B149&amp;"'!"&amp;ADDRESS(ROW('Přihláška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f>
        <v/>
      </c>
      <c r="L22" s="62" t="str">
        <f ca="1">'Přehled přihlášek'!G31</f>
        <v/>
      </c>
      <c r="M22" s="123" t="str">
        <f ca="1">'Přehled přihlášek'!D31</f>
        <v/>
      </c>
      <c r="N22" s="128" t="str">
        <f ca="1">IF(celkem_formaci&gt;=A22,IF(G22=1,INDIRECT("'"&amp;data!B149&amp;"'!"&amp;ADDRESS(ROW('Přihláška č. 1'!$F$20),COLUMN('Přihláška č. 1'!$F$20),4),TRUE),IF(G22=2,INDIRECT("'"&amp;data!B149&amp;"'!"&amp;ADDRESS(ROW('Přihláška č. 1'!$F$20),COLUMN('Přihláška č. 1'!$F$20),4),TRUE)&amp;", "&amp;INDIRECT("'"&amp;data!B149&amp;"'!"&amp;ADDRESS(ROW('Přihláška č. 1'!$F$21),COLUMN('Přihláška č. 1'!$F$21),4),TRUE),IF(G22=3,INDIRECT("'"&amp;data!B149&amp;"'!"&amp;ADDRESS(ROW('Přihláška č. 1'!$F$20),COLUMN('Přihláška č. 1'!$F$20),4),TRUE)&amp;", "&amp;INDIRECT("'"&amp;data!B149&amp;"'!"&amp;ADDRESS(ROW('Přihláška č. 1'!$F$21),COLUMN('Přihláška č. 1'!$F$21),4),TRUE)&amp;", "&amp;INDIRECT("'"&amp;data!B149&amp;"'!"&amp;ADDRESS(ROW('Přihláška č. 1'!$F$22),COLUMN('Přihláška č. 1'!$F$22),4),TRUE),""))),"")</f>
        <v/>
      </c>
      <c r="O22" s="82" t="str">
        <f ca="1">TRIM(IF(celkem_formaci&gt;=A22,IF(G22=1,INDIRECT("'"&amp;data!B149&amp;"'!"&amp;ADDRESS(ROW('Přihláška č. 1'!$C$20),COLUMN('Přihláška č. 1'!$C$20),4),TRUE)&amp;" "&amp; INDIRECT("'"&amp;data!B149&amp;"'!"&amp;ADDRESS(ROW('Přihláška č. 1'!$D$20),COLUMN('Přihláška č. 1'!$D$20),4),TRUE),IF(G22=2,INDIRECT("'"&amp;data!B149&amp;"'!"&amp;ADDRESS(ROW('Přihláška č. 1'!$C$20),COLUMN('Přihláška č. 1'!$C$20),4),TRUE)&amp;" "&amp;INDIRECT("'"&amp;data!B149&amp;"'!"&amp;ADDRESS(ROW('Přihláška č. 1'!$D$20),COLUMN('Přihláška č. 1'!$D$20),4),TRUE)&amp; ", " &amp;INDIRECT("'"&amp;data!B149&amp;"'!"&amp;ADDRESS(ROW('Přihláška č. 1'!$C$21),COLUMN('Přihláška č. 1'!$C$21),4),TRUE)&amp;" "&amp;INDIRECT("'"&amp;data!B149&amp;"'!"&amp;ADDRESS(ROW('Přihláška č. 1'!$D$21),COLUMN('Přihláška č. 1'!$D$21),4),TRUE),IF(G22=3,INDIRECT("'"&amp;data!B149&amp;"'!"&amp;ADDRESS(ROW('Přihláška č. 1'!$C$20),COLUMN('Přihláška č. 1'!$C$20),4),TRUE)&amp;" "&amp; INDIRECT("'"&amp;data!B149&amp;"'!"&amp;ADDRESS(ROW('Přihláška č. 1'!$D$20),COLUMN('Přihláška č. 1'!$D$20),4),TRUE)&amp; ", " &amp;INDIRECT("'"&amp;data!B149&amp;"'!"&amp;ADDRESS(ROW('Přihláška č. 1'!$C$21),COLUMN('Přihláška č. 1'!$C$21),4),TRUE)&amp;" "&amp;INDIRECT("'"&amp;data!B149&amp;"'!"&amp;ADDRESS(ROW('Přihláška č. 1'!$D$21),COLUMN('Přihláška č. 1'!$D$21),4),TRUE)&amp; ", "&amp;INDIRECT("'"&amp;data!B149&amp;"'!"&amp;ADDRESS(ROW('Přihláška č. 1'!$C$22),COLUMN('Přihláška č. 1'!$C$22),4),TRUE)&amp;" "&amp;INDIRECT("'"&amp;data!B149&amp;"'!"&amp;ADDRESS(ROW('Přihláška č. 1'!$D$22),COLUMN('Přihláška č. 1'!$D$22),4),TRUE),""))),""))</f>
        <v/>
      </c>
      <c r="P22" s="82"/>
      <c r="Q22" s="82"/>
      <c r="R22" s="82"/>
      <c r="S22" s="82">
        <f ca="1">INDIRECT("'"&amp;data!B149&amp;"'!F13")</f>
        <v>0</v>
      </c>
      <c r="T22" s="62" t="str">
        <f t="shared" ca="1" si="3"/>
        <v/>
      </c>
      <c r="U22" s="62" t="str">
        <f ca="1">TRIM(IF(G22&lt;=3,INDIRECT("'"&amp;data!B149&amp;"'!"&amp;ADDRESS(ROW('Přihláška č. 1'!$C$20),COLUMN('Přihláška č. 1'!$C$20),4),TRUE)&amp;" "&amp;INDIRECT("'"&amp;data!B149&amp;"'!"&amp;ADDRESS(ROW('Přihláška č. 1'!$D$20),COLUMN('Přihláška č. 1'!$D$20),4),TRUE),""))</f>
        <v/>
      </c>
      <c r="V22" s="62" t="str">
        <f ca="1">TRIM(IF(G22&lt;=3,INDIRECT("'"&amp;data!B149&amp;"'!"&amp;ADDRESS(ROW('Přihláška č. 1'!$C$21),COLUMN('Přihláška č. 1'!$C$21),4),TRUE)&amp;" "&amp;INDIRECT("'"&amp;data!B149&amp;"'!"&amp;ADDRESS(ROW('Přihláška č. 1'!$D$21),COLUMN('Přihláška č. 1'!$D$21),4),TRUE),""))</f>
        <v/>
      </c>
      <c r="W22" s="62" t="str">
        <f ca="1">TRIM(IF(G22&lt;=3,INDIRECT("'"&amp;data!B149&amp;"'!"&amp;ADDRESS(ROW('Přihláška č. 1'!$C$22),COLUMN('Přihláška č. 1'!$C$22),4),TRUE)&amp;" "&amp;INDIRECT("'"&amp;data!B149&amp;"'!"&amp;ADDRESS(ROW('Přihláška č. 1'!$D$22),COLUMN('Přihláška č. 1'!$D$22),4),TRUE),""))</f>
        <v/>
      </c>
      <c r="X22" s="176"/>
    </row>
    <row r="23" spans="1:24" ht="15.75" x14ac:dyDescent="0.25">
      <c r="A23" s="117">
        <v>18</v>
      </c>
      <c r="B23" s="118" t="str">
        <f t="shared" si="1"/>
        <v/>
      </c>
      <c r="C23" s="82" t="str">
        <f t="shared" si="0"/>
        <v/>
      </c>
      <c r="D23" s="181" t="str">
        <f>IF(C23&lt;&gt;"",'Přehled přihlášek'!E32,"")</f>
        <v/>
      </c>
      <c r="E23" s="83"/>
      <c r="F23" s="84" t="str">
        <f ca="1">IF(C23&lt;&gt;"",COUNTIF(INDIRECT("'"&amp;data!B150&amp;"'!"&amp;ADDRESS(ROW('Přihláška č. 1'!$E$9),COLUMN('Přihláška č. 1'!$E$9),4),TRUE),"*")+COUNTIF(INDIRECT("'"&amp;data!B150&amp;"'!"&amp;ADDRESS(ROW('Přihláška č. 1'!$E$10),COLUMN('Přihláška č. 1'!$E$10),4),TRUE),"*"),"")</f>
        <v/>
      </c>
      <c r="G23" s="83" t="str">
        <f ca="1">'Přehled přihlášek'!F32</f>
        <v/>
      </c>
      <c r="H23" s="83" t="str">
        <f t="shared" ca="1" si="2"/>
        <v/>
      </c>
      <c r="I23" s="83" t="str">
        <f ca="1">IF(INDIRECT("'"&amp;data!B150&amp;"'!"&amp;ADDRESS(ROW('Přihláška č. 1'!$D$5),COLUMN('Přihláška č. 1'!$D$5),4),TRUE)=0,"",INDIRECT("'"&amp;data!B150&amp;"'!"&amp;ADDRESS(ROW('Přihláška č. 1'!$D$5),COLUMN('Přihláška č. 1'!$D$5),4),TRUE))</f>
        <v/>
      </c>
      <c r="J23" s="83" t="str">
        <f ca="1">IF(INDIRECT("'"&amp;data!B150&amp;"'!"&amp;ADDRESS(ROW('Přihláška č. 1'!$D$8),COLUMN('Přihláška č. 1'!$D$8),4),TRUE)=0,"",INDIRECT("'"&amp;data!B150&amp;"'!"&amp;ADDRESS(ROW('Přihláška č. 1'!$D$8),COLUMN('Přihláška č. 1'!$D$8),4),TRUE))</f>
        <v/>
      </c>
      <c r="K23" s="83" t="str">
        <f ca="1">IF(IF(INDIRECT("'"&amp;data!B150&amp;"'!"&amp;ADDRESS(ROW('Přihláška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1'!$E$10),4),TRUE)))=0,"",IF(INDIRECT("'"&amp;data!B150&amp;"'!"&amp;ADDRESS(ROW('Přihláška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f>
        <v/>
      </c>
      <c r="L23" s="62" t="str">
        <f ca="1">'Přehled přihlášek'!G32</f>
        <v/>
      </c>
      <c r="M23" s="123" t="str">
        <f ca="1">'Přehled přihlášek'!D32</f>
        <v/>
      </c>
      <c r="N23" s="128" t="str">
        <f ca="1">IF(celkem_formaci&gt;=A23,IF(G23=1,INDIRECT("'"&amp;data!B150&amp;"'!"&amp;ADDRESS(ROW('Přihláška č. 1'!$F$20),COLUMN('Přihláška č. 1'!$F$20),4),TRUE),IF(G23=2,INDIRECT("'"&amp;data!B150&amp;"'!"&amp;ADDRESS(ROW('Přihláška č. 1'!$F$20),COLUMN('Přihláška č. 1'!$F$20),4),TRUE)&amp;", "&amp;INDIRECT("'"&amp;data!B150&amp;"'!"&amp;ADDRESS(ROW('Přihláška č. 1'!$F$21),COLUMN('Přihláška č. 1'!$F$21),4),TRUE),IF(G23=3,INDIRECT("'"&amp;data!B150&amp;"'!"&amp;ADDRESS(ROW('Přihláška č. 1'!$F$20),COLUMN('Přihláška č. 1'!$F$20),4),TRUE)&amp;", "&amp;INDIRECT("'"&amp;data!B150&amp;"'!"&amp;ADDRESS(ROW('Přihláška č. 1'!$F$21),COLUMN('Přihláška č. 1'!$F$21),4),TRUE)&amp;", "&amp;INDIRECT("'"&amp;data!B150&amp;"'!"&amp;ADDRESS(ROW('Přihláška č. 1'!$F$22),COLUMN('Přihláška č. 1'!$F$22),4),TRUE),""))),"")</f>
        <v/>
      </c>
      <c r="O23" s="82" t="str">
        <f ca="1">TRIM(IF(celkem_formaci&gt;=A23,IF(G23=1,INDIRECT("'"&amp;data!B150&amp;"'!"&amp;ADDRESS(ROW('Přihláška č. 1'!$C$20),COLUMN('Přihláška č. 1'!$C$20),4),TRUE)&amp;" "&amp; INDIRECT("'"&amp;data!B150&amp;"'!"&amp;ADDRESS(ROW('Přihláška č. 1'!$D$20),COLUMN('Přihláška č. 1'!$D$20),4),TRUE),IF(G23=2,INDIRECT("'"&amp;data!B150&amp;"'!"&amp;ADDRESS(ROW('Přihláška č. 1'!$C$20),COLUMN('Přihláška č. 1'!$C$20),4),TRUE)&amp;" "&amp;INDIRECT("'"&amp;data!B150&amp;"'!"&amp;ADDRESS(ROW('Přihláška č. 1'!$D$20),COLUMN('Přihláška č. 1'!$D$20),4),TRUE)&amp; ", " &amp;INDIRECT("'"&amp;data!B150&amp;"'!"&amp;ADDRESS(ROW('Přihláška č. 1'!$C$21),COLUMN('Přihláška č. 1'!$C$21),4),TRUE)&amp;" "&amp;INDIRECT("'"&amp;data!B150&amp;"'!"&amp;ADDRESS(ROW('Přihláška č. 1'!$D$21),COLUMN('Přihláška č. 1'!$D$21),4),TRUE),IF(G23=3,INDIRECT("'"&amp;data!B150&amp;"'!"&amp;ADDRESS(ROW('Přihláška č. 1'!$C$20),COLUMN('Přihláška č. 1'!$C$20),4),TRUE)&amp;" "&amp; INDIRECT("'"&amp;data!B150&amp;"'!"&amp;ADDRESS(ROW('Přihláška č. 1'!$D$20),COLUMN('Přihláška č. 1'!$D$20),4),TRUE)&amp; ", " &amp;INDIRECT("'"&amp;data!B150&amp;"'!"&amp;ADDRESS(ROW('Přihláška č. 1'!$C$21),COLUMN('Přihláška č. 1'!$C$21),4),TRUE)&amp;" "&amp;INDIRECT("'"&amp;data!B150&amp;"'!"&amp;ADDRESS(ROW('Přihláška č. 1'!$D$21),COLUMN('Přihláška č. 1'!$D$21),4),TRUE)&amp; ", "&amp;INDIRECT("'"&amp;data!B150&amp;"'!"&amp;ADDRESS(ROW('Přihláška č. 1'!$C$22),COLUMN('Přihláška č. 1'!$C$22),4),TRUE)&amp;" "&amp;INDIRECT("'"&amp;data!B150&amp;"'!"&amp;ADDRESS(ROW('Přihláška č. 1'!$D$22),COLUMN('Přihláška č. 1'!$D$22),4),TRUE),""))),""))</f>
        <v/>
      </c>
      <c r="P23" s="82"/>
      <c r="Q23" s="82"/>
      <c r="R23" s="82"/>
      <c r="S23" s="82">
        <f ca="1">INDIRECT("'"&amp;data!B150&amp;"'!F13")</f>
        <v>0</v>
      </c>
      <c r="T23" s="62" t="str">
        <f t="shared" ca="1" si="3"/>
        <v/>
      </c>
      <c r="U23" s="62" t="str">
        <f ca="1">TRIM(IF(G23&lt;=3,INDIRECT("'"&amp;data!B150&amp;"'!"&amp;ADDRESS(ROW('Přihláška č. 1'!$C$20),COLUMN('Přihláška č. 1'!$C$20),4),TRUE)&amp;" "&amp;INDIRECT("'"&amp;data!B150&amp;"'!"&amp;ADDRESS(ROW('Přihláška č. 1'!$D$20),COLUMN('Přihláška č. 1'!$D$20),4),TRUE),""))</f>
        <v/>
      </c>
      <c r="V23" s="62" t="str">
        <f ca="1">TRIM(IF(G23&lt;=3,INDIRECT("'"&amp;data!B150&amp;"'!"&amp;ADDRESS(ROW('Přihláška č. 1'!$C$21),COLUMN('Přihláška č. 1'!$C$21),4),TRUE)&amp;" "&amp;INDIRECT("'"&amp;data!B150&amp;"'!"&amp;ADDRESS(ROW('Přihláška č. 1'!$D$21),COLUMN('Přihláška č. 1'!$D$21),4),TRUE),""))</f>
        <v/>
      </c>
      <c r="W23" s="62" t="str">
        <f ca="1">TRIM(IF(G23&lt;=3,INDIRECT("'"&amp;data!B150&amp;"'!"&amp;ADDRESS(ROW('Přihláška č. 1'!$C$22),COLUMN('Přihláška č. 1'!$C$22),4),TRUE)&amp;" "&amp;INDIRECT("'"&amp;data!B150&amp;"'!"&amp;ADDRESS(ROW('Přihláška č. 1'!$D$22),COLUMN('Přihláška č. 1'!$D$22),4),TRUE),""))</f>
        <v/>
      </c>
      <c r="X23" s="176"/>
    </row>
    <row r="24" spans="1:24" ht="15.75" x14ac:dyDescent="0.25">
      <c r="A24" s="117">
        <v>19</v>
      </c>
      <c r="B24" s="118" t="str">
        <f t="shared" si="1"/>
        <v/>
      </c>
      <c r="C24" s="82" t="str">
        <f t="shared" si="0"/>
        <v/>
      </c>
      <c r="D24" s="181" t="str">
        <f>IF(C24&lt;&gt;"",'Přehled přihlášek'!E33,"")</f>
        <v/>
      </c>
      <c r="E24" s="83"/>
      <c r="F24" s="84" t="str">
        <f ca="1">IF(C24&lt;&gt;"",COUNTIF(INDIRECT("'"&amp;data!B151&amp;"'!"&amp;ADDRESS(ROW('Přihláška č. 1'!$E$9),COLUMN('Přihláška č. 1'!$E$9),4),TRUE),"*")+COUNTIF(INDIRECT("'"&amp;data!B151&amp;"'!"&amp;ADDRESS(ROW('Přihláška č. 1'!$E$10),COLUMN('Přihláška č. 1'!$E$10),4),TRUE),"*"),"")</f>
        <v/>
      </c>
      <c r="G24" s="83" t="str">
        <f ca="1">'Přehled přihlášek'!F33</f>
        <v/>
      </c>
      <c r="H24" s="83" t="str">
        <f t="shared" ca="1" si="2"/>
        <v/>
      </c>
      <c r="I24" s="83" t="str">
        <f ca="1">IF(INDIRECT("'"&amp;data!B151&amp;"'!"&amp;ADDRESS(ROW('Přihláška č. 1'!$D$5),COLUMN('Přihláška č. 1'!$D$5),4),TRUE)=0,"",INDIRECT("'"&amp;data!B151&amp;"'!"&amp;ADDRESS(ROW('Přihláška č. 1'!$D$5),COLUMN('Přihláška č. 1'!$D$5),4),TRUE))</f>
        <v/>
      </c>
      <c r="J24" s="83" t="str">
        <f ca="1">IF(INDIRECT("'"&amp;data!B151&amp;"'!"&amp;ADDRESS(ROW('Přihláška č. 1'!$D$8),COLUMN('Přihláška č. 1'!$D$8),4),TRUE)=0,"",INDIRECT("'"&amp;data!B151&amp;"'!"&amp;ADDRESS(ROW('Přihláška č. 1'!$D$8),COLUMN('Přihláška č. 1'!$D$8),4),TRUE))</f>
        <v/>
      </c>
      <c r="K24" s="83" t="str">
        <f ca="1">IF(IF(INDIRECT("'"&amp;data!B151&amp;"'!"&amp;ADDRESS(ROW('Přihláška č. 1'!$E$10),COLUMN('Přihláška č. 1'!$E$10),4),TRUE)="",INDIRECT("'"&amp;data!B151&amp;"'!"&amp;ADDRESS(ROW('Přihláška č. 1'!$E$9),COLUMN('Přihláška č. 1'!$E$9),4),TRUE),CONCATENATE(INDIRECT("'"&amp;data!B151&amp;"'!"&amp;ADDRESS(ROW('Přihláška č. 1'!$E$9),COLUMN('Přihláška č. 1'!$E$9),4),TRUE),", ",INDIRECT("'"&amp;data!B151&amp;"'!"&amp;ADDRESS(ROW('Přihláška č. 1'!$E$10),COLUMN('Přihláška č. 1'!$E$10),4),TRUE)))=0,"",IF(INDIRECT("'"&amp;data!B151&amp;"'!"&amp;ADDRESS(ROW('Přihláška č. 1'!$E$10),COLUMN('Přihláška č. 1'!$E$10),4),TRUE)="",INDIRECT("'"&amp;data!B151&amp;"'!"&amp;ADDRESS(ROW('Přihláška č. 1'!$E$9),COLUMN('Přihláška č. 1'!$E$9),4),TRUE),CONCATENATE(INDIRECT("'"&amp;data!B151&amp;"'!"&amp;ADDRESS(ROW('Přihláška č. 1'!$E$9),COLUMN('Přihláška č. 1'!$E$9),4),TRUE),", ",INDIRECT("'"&amp;data!B151&amp;"'!"&amp;ADDRESS(ROW('Přihláška č. 1'!$E$10),COLUMN('Přihláška č. 1'!$E$10),4),TRUE))))</f>
        <v/>
      </c>
      <c r="L24" s="62" t="str">
        <f ca="1">'Přehled přihlášek'!G33</f>
        <v/>
      </c>
      <c r="M24" s="123" t="str">
        <f ca="1">'Přehled přihlášek'!D33</f>
        <v/>
      </c>
      <c r="N24" s="128" t="str">
        <f ca="1">IF(celkem_formaci&gt;=A24,IF(G24=1,INDIRECT("'"&amp;data!B151&amp;"'!"&amp;ADDRESS(ROW('Přihláška č. 1'!$F$20),COLUMN('Přihláška č. 1'!$F$20),4),TRUE),IF(G24=2,INDIRECT("'"&amp;data!B151&amp;"'!"&amp;ADDRESS(ROW('Přihláška č. 1'!$F$20),COLUMN('Přihláška č. 1'!$F$20),4),TRUE)&amp;", "&amp;INDIRECT("'"&amp;data!B151&amp;"'!"&amp;ADDRESS(ROW('Přihláška č. 1'!$F$21),COLUMN('Přihláška č. 1'!$F$21),4),TRUE),IF(G24=3,INDIRECT("'"&amp;data!B151&amp;"'!"&amp;ADDRESS(ROW('Přihláška č. 1'!$F$20),COLUMN('Přihláška č. 1'!$F$20),4),TRUE)&amp;", "&amp;INDIRECT("'"&amp;data!B151&amp;"'!"&amp;ADDRESS(ROW('Přihláška č. 1'!$F$21),COLUMN('Přihláška č. 1'!$F$21),4),TRUE)&amp;", "&amp;INDIRECT("'"&amp;data!B151&amp;"'!"&amp;ADDRESS(ROW('Přihláška č. 1'!$F$22),COLUMN('Přihláška č. 1'!$F$22),4),TRUE),""))),"")</f>
        <v/>
      </c>
      <c r="O24" s="82" t="str">
        <f ca="1">TRIM(IF(celkem_formaci&gt;=A24,IF(G24=1,INDIRECT("'"&amp;data!B151&amp;"'!"&amp;ADDRESS(ROW('Přihláška č. 1'!$C$20),COLUMN('Přihláška č. 1'!$C$20),4),TRUE)&amp;" "&amp; INDIRECT("'"&amp;data!B151&amp;"'!"&amp;ADDRESS(ROW('Přihláška č. 1'!$D$20),COLUMN('Přihláška č. 1'!$D$20),4),TRUE),IF(G24=2,INDIRECT("'"&amp;data!B151&amp;"'!"&amp;ADDRESS(ROW('Přihláška č. 1'!$C$20),COLUMN('Přihláška č. 1'!$C$20),4),TRUE)&amp;" "&amp;INDIRECT("'"&amp;data!B151&amp;"'!"&amp;ADDRESS(ROW('Přihláška č. 1'!$D$20),COLUMN('Přihláška č. 1'!$D$20),4),TRUE)&amp; ", " &amp;INDIRECT("'"&amp;data!B151&amp;"'!"&amp;ADDRESS(ROW('Přihláška č. 1'!$C$21),COLUMN('Přihláška č. 1'!$C$21),4),TRUE)&amp;" "&amp;INDIRECT("'"&amp;data!B151&amp;"'!"&amp;ADDRESS(ROW('Přihláška č. 1'!$D$21),COLUMN('Přihláška č. 1'!$D$21),4),TRUE),IF(G24=3,INDIRECT("'"&amp;data!B151&amp;"'!"&amp;ADDRESS(ROW('Přihláška č. 1'!$C$20),COLUMN('Přihláška č. 1'!$C$20),4),TRUE)&amp;" "&amp; INDIRECT("'"&amp;data!B151&amp;"'!"&amp;ADDRESS(ROW('Přihláška č. 1'!$D$20),COLUMN('Přihláška č. 1'!$D$20),4),TRUE)&amp; ", " &amp;INDIRECT("'"&amp;data!B151&amp;"'!"&amp;ADDRESS(ROW('Přihláška č. 1'!$C$21),COLUMN('Přihláška č. 1'!$C$21),4),TRUE)&amp;" "&amp;INDIRECT("'"&amp;data!B151&amp;"'!"&amp;ADDRESS(ROW('Přihláška č. 1'!$D$21),COLUMN('Přihláška č. 1'!$D$21),4),TRUE)&amp; ", "&amp;INDIRECT("'"&amp;data!B151&amp;"'!"&amp;ADDRESS(ROW('Přihláška č. 1'!$C$22),COLUMN('Přihláška č. 1'!$C$22),4),TRUE)&amp;" "&amp;INDIRECT("'"&amp;data!B151&amp;"'!"&amp;ADDRESS(ROW('Přihláška č. 1'!$D$22),COLUMN('Přihláška č. 1'!$D$22),4),TRUE),""))),""))</f>
        <v/>
      </c>
      <c r="P24" s="82"/>
      <c r="Q24" s="82"/>
      <c r="R24" s="82"/>
      <c r="S24" s="82">
        <f ca="1">INDIRECT("'"&amp;data!B151&amp;"'!F13")</f>
        <v>0</v>
      </c>
      <c r="T24" s="62" t="str">
        <f t="shared" ca="1" si="3"/>
        <v/>
      </c>
      <c r="U24" s="62" t="str">
        <f ca="1">TRIM(IF(G24&lt;=3,INDIRECT("'"&amp;data!B151&amp;"'!"&amp;ADDRESS(ROW('Přihláška č. 1'!$C$20),COLUMN('Přihláška č. 1'!$C$20),4),TRUE)&amp;" "&amp;INDIRECT("'"&amp;data!B151&amp;"'!"&amp;ADDRESS(ROW('Přihláška č. 1'!$D$20),COLUMN('Přihláška č. 1'!$D$20),4),TRUE),""))</f>
        <v/>
      </c>
      <c r="V24" s="62" t="str">
        <f ca="1">TRIM(IF(G24&lt;=3,INDIRECT("'"&amp;data!B151&amp;"'!"&amp;ADDRESS(ROW('Přihláška č. 1'!$C$21),COLUMN('Přihláška č. 1'!$C$21),4),TRUE)&amp;" "&amp;INDIRECT("'"&amp;data!B151&amp;"'!"&amp;ADDRESS(ROW('Přihláška č. 1'!$D$21),COLUMN('Přihláška č. 1'!$D$21),4),TRUE),""))</f>
        <v/>
      </c>
      <c r="W24" s="62" t="str">
        <f ca="1">TRIM(IF(G24&lt;=3,INDIRECT("'"&amp;data!B151&amp;"'!"&amp;ADDRESS(ROW('Přihláška č. 1'!$C$22),COLUMN('Přihláška č. 1'!$C$22),4),TRUE)&amp;" "&amp;INDIRECT("'"&amp;data!B151&amp;"'!"&amp;ADDRESS(ROW('Přihláška č. 1'!$D$22),COLUMN('Přihláška č. 1'!$D$22),4),TRUE),""))</f>
        <v/>
      </c>
      <c r="X24" s="176"/>
    </row>
    <row r="25" spans="1:24" ht="16.5" thickBot="1" x14ac:dyDescent="0.3">
      <c r="A25" s="117">
        <v>20</v>
      </c>
      <c r="B25" s="119" t="str">
        <f t="shared" si="1"/>
        <v/>
      </c>
      <c r="C25" s="120" t="str">
        <f t="shared" si="0"/>
        <v/>
      </c>
      <c r="D25" s="183" t="str">
        <f>IF(C25&lt;&gt;"",'Přehled přihlášek'!E34,"")</f>
        <v/>
      </c>
      <c r="E25" s="121"/>
      <c r="F25" s="122" t="str">
        <f ca="1">IF(C25&lt;&gt;"",COUNTIF(INDIRECT("'"&amp;data!B152&amp;"'!"&amp;ADDRESS(ROW('Přihláška č. 1'!$E$9),COLUMN('Přihláška č. 1'!$E$9),4),TRUE),"*")+COUNTIF(INDIRECT("'"&amp;data!B152&amp;"'!"&amp;ADDRESS(ROW('Přihláška č. 1'!$E$10),COLUMN('Přihláška č. 1'!$E$10),4),TRUE),"*"),"")</f>
        <v/>
      </c>
      <c r="G25" s="121" t="str">
        <f ca="1">'Přehled přihlášek'!F34</f>
        <v/>
      </c>
      <c r="H25" s="121" t="str">
        <f t="shared" ca="1" si="2"/>
        <v/>
      </c>
      <c r="I25" s="121" t="str">
        <f ca="1">IF(INDIRECT("'"&amp;data!B152&amp;"'!"&amp;ADDRESS(ROW('Přihláška č. 1'!$D$5),COLUMN('Přihláška č. 1'!$D$5),4),TRUE)=0,"",INDIRECT("'"&amp;data!B152&amp;"'!"&amp;ADDRESS(ROW('Přihláška č. 1'!$D$5),COLUMN('Přihláška č. 1'!$D$5),4),TRUE))</f>
        <v/>
      </c>
      <c r="J25" s="121" t="str">
        <f ca="1">IF(INDIRECT("'"&amp;data!B152&amp;"'!"&amp;ADDRESS(ROW('Přihláška č. 1'!$D$8),COLUMN('Přihláška č. 1'!$D$8),4),TRUE)=0,"",INDIRECT("'"&amp;data!B152&amp;"'!"&amp;ADDRESS(ROW('Přihláška č. 1'!$D$8),COLUMN('Přihláška č. 1'!$D$8),4),TRUE))</f>
        <v/>
      </c>
      <c r="K25" s="121" t="str">
        <f ca="1">IF(IF(INDIRECT("'"&amp;data!B152&amp;"'!"&amp;ADDRESS(ROW('Přihláška č. 1'!$E$10),COLUMN('Přihláška č. 1'!$E$10),4),TRUE)="",INDIRECT("'"&amp;data!B152&amp;"'!"&amp;ADDRESS(ROW('Přihláška č. 1'!$E$9),COLUMN('Přihláška č. 1'!$E$9),4),TRUE),CONCATENATE(INDIRECT("'"&amp;data!B152&amp;"'!"&amp;ADDRESS(ROW('Přihláška č. 1'!$E$9),COLUMN('Přihláška č. 1'!$E$9),4),TRUE),", ",INDIRECT("'"&amp;data!B152&amp;"'!"&amp;ADDRESS(ROW('Přihláška č. 1'!$E$10),COLUMN('Přihláška č. 1'!$E$10),4),TRUE)))=0,"",IF(INDIRECT("'"&amp;data!B152&amp;"'!"&amp;ADDRESS(ROW('Přihláška č. 1'!$E$10),COLUMN('Přihláška č. 1'!$E$10),4),TRUE)="",INDIRECT("'"&amp;data!B152&amp;"'!"&amp;ADDRESS(ROW('Přihláška č. 1'!$E$9),COLUMN('Přihláška č. 1'!$E$9),4),TRUE),CONCATENATE(INDIRECT("'"&amp;data!B152&amp;"'!"&amp;ADDRESS(ROW('Přihláška č. 1'!$E$9),COLUMN('Přihláška č. 1'!$E$9),4),TRUE),", ",INDIRECT("'"&amp;data!B152&amp;"'!"&amp;ADDRESS(ROW('Přihláška č. 1'!$E$10),COLUMN('Přihláška č. 1'!$E$10),4),TRUE))))</f>
        <v/>
      </c>
      <c r="L25" s="129" t="str">
        <f ca="1">'Přehled přihlášek'!G34</f>
        <v/>
      </c>
      <c r="M25" s="130" t="str">
        <f ca="1">'Přehled přihlášek'!D34</f>
        <v/>
      </c>
      <c r="N25" s="131" t="str">
        <f ca="1">IF(celkem_formaci&gt;=A25,IF(G25=1,INDIRECT("'"&amp;data!B152&amp;"'!"&amp;ADDRESS(ROW('Přihláška č. 1'!$F$20),COLUMN('Přihláška č. 1'!$F$20),4),TRUE),IF(G25=2,INDIRECT("'"&amp;data!B152&amp;"'!"&amp;ADDRESS(ROW('Přihláška č. 1'!$F$20),COLUMN('Přihláška č. 1'!$F$20),4),TRUE)&amp;", "&amp;INDIRECT("'"&amp;data!B152&amp;"'!"&amp;ADDRESS(ROW('Přihláška č. 1'!$F$21),COLUMN('Přihláška č. 1'!$F$21),4),TRUE),IF(G25=3,INDIRECT("'"&amp;data!B152&amp;"'!"&amp;ADDRESS(ROW('Přihláška č. 1'!$F$20),COLUMN('Přihláška č. 1'!$F$20),4),TRUE)&amp;", "&amp;INDIRECT("'"&amp;data!B152&amp;"'!"&amp;ADDRESS(ROW('Přihláška č. 1'!$F$21),COLUMN('Přihláška č. 1'!$F$21),4),TRUE)&amp;", "&amp;INDIRECT("'"&amp;data!B152&amp;"'!"&amp;ADDRESS(ROW('Přihláška č. 1'!$F$22),COLUMN('Přihláška č. 1'!$F$22),4),TRUE),""))),"")</f>
        <v/>
      </c>
      <c r="O25" s="120" t="str">
        <f ca="1">TRIM(IF(celkem_formaci&gt;=A25,IF(G25=1,INDIRECT("'"&amp;data!B152&amp;"'!"&amp;ADDRESS(ROW('Přihláška č. 1'!$C$20),COLUMN('Přihláška č. 1'!$C$20),4),TRUE)&amp;" "&amp; INDIRECT("'"&amp;data!B152&amp;"'!"&amp;ADDRESS(ROW('Přihláška č. 1'!$D$20),COLUMN('Přihláška č. 1'!$D$20),4),TRUE),IF(G25=2,INDIRECT("'"&amp;data!B152&amp;"'!"&amp;ADDRESS(ROW('Přihláška č. 1'!$C$20),COLUMN('Přihláška č. 1'!$C$20),4),TRUE)&amp;" "&amp;INDIRECT("'"&amp;data!B152&amp;"'!"&amp;ADDRESS(ROW('Přihláška č. 1'!$D$20),COLUMN('Přihláška č. 1'!$D$20),4),TRUE)&amp; ", " &amp;INDIRECT("'"&amp;data!B152&amp;"'!"&amp;ADDRESS(ROW('Přihláška č. 1'!$C$21),COLUMN('Přihláška č. 1'!$C$21),4),TRUE)&amp;" "&amp;INDIRECT("'"&amp;data!B152&amp;"'!"&amp;ADDRESS(ROW('Přihláška č. 1'!$D$21),COLUMN('Přihláška č. 1'!$D$21),4),TRUE),IF(G25=3,INDIRECT("'"&amp;data!B152&amp;"'!"&amp;ADDRESS(ROW('Přihláška č. 1'!$C$20),COLUMN('Přihláška č. 1'!$C$20),4),TRUE)&amp;" "&amp; INDIRECT("'"&amp;data!B152&amp;"'!"&amp;ADDRESS(ROW('Přihláška č. 1'!$D$20),COLUMN('Přihláška č. 1'!$D$20),4),TRUE)&amp; ", " &amp;INDIRECT("'"&amp;data!B152&amp;"'!"&amp;ADDRESS(ROW('Přihláška č. 1'!$C$21),COLUMN('Přihláška č. 1'!$C$21),4),TRUE)&amp;" "&amp;INDIRECT("'"&amp;data!B152&amp;"'!"&amp;ADDRESS(ROW('Přihláška č. 1'!$D$21),COLUMN('Přihláška č. 1'!$D$21),4),TRUE)&amp; ", "&amp;INDIRECT("'"&amp;data!B152&amp;"'!"&amp;ADDRESS(ROW('Přihláška č. 1'!$C$22),COLUMN('Přihláška č. 1'!$C$22),4),TRUE)&amp;" "&amp;INDIRECT("'"&amp;data!B152&amp;"'!"&amp;ADDRESS(ROW('Přihláška č. 1'!$D$22),COLUMN('Přihláška č. 1'!$D$22),4),TRUE),""))),""))</f>
        <v/>
      </c>
      <c r="P25" s="120"/>
      <c r="Q25" s="120"/>
      <c r="R25" s="120"/>
      <c r="S25" s="120">
        <f ca="1">INDIRECT("'"&amp;data!B152&amp;"'!F13")</f>
        <v>0</v>
      </c>
      <c r="T25" s="129" t="str">
        <f t="shared" ca="1" si="3"/>
        <v/>
      </c>
      <c r="U25" s="129" t="str">
        <f ca="1">TRIM(IF(G25&lt;=3,INDIRECT("'"&amp;data!B152&amp;"'!"&amp;ADDRESS(ROW('Přihláška č. 1'!$C$20),COLUMN('Přihláška č. 1'!$C$20),4),TRUE)&amp;" "&amp;INDIRECT("'"&amp;data!B152&amp;"'!"&amp;ADDRESS(ROW('Přihláška č. 1'!$D$20),COLUMN('Přihláška č. 1'!$D$20),4),TRUE),""))</f>
        <v/>
      </c>
      <c r="V25" s="129" t="str">
        <f ca="1">TRIM(IF(G25&lt;=3,INDIRECT("'"&amp;data!B152&amp;"'!"&amp;ADDRESS(ROW('Přihláška č. 1'!$C$21),COLUMN('Přihláška č. 1'!$C$21),4),TRUE)&amp;" "&amp;INDIRECT("'"&amp;data!B152&amp;"'!"&amp;ADDRESS(ROW('Přihláška č. 1'!$D$21),COLUMN('Přihláška č. 1'!$D$21),4),TRUE),""))</f>
        <v/>
      </c>
      <c r="W25" s="129" t="str">
        <f ca="1">TRIM(IF(G25&lt;=3,INDIRECT("'"&amp;data!B152&amp;"'!"&amp;ADDRESS(ROW('Přihláška č. 1'!$C$22),COLUMN('Přihláška č. 1'!$C$22),4),TRUE)&amp;" "&amp;INDIRECT("'"&amp;data!B152&amp;"'!"&amp;ADDRESS(ROW('Přihláška č. 1'!$D$22),COLUMN('Přihláška č. 1'!$D$22),4),TRUE),""))</f>
        <v/>
      </c>
      <c r="X25" s="177"/>
    </row>
    <row r="26" spans="1:24" x14ac:dyDescent="0.25">
      <c r="B26" s="82"/>
      <c r="C26" s="82"/>
      <c r="D26" s="82"/>
      <c r="E26" s="82"/>
      <c r="F26" s="82"/>
      <c r="G26" s="82"/>
      <c r="H26" s="82"/>
      <c r="I26" s="82"/>
      <c r="J26" s="82"/>
      <c r="K26" s="82"/>
      <c r="L26" s="82"/>
      <c r="M26" s="82"/>
      <c r="N26" s="82"/>
      <c r="O26" s="82"/>
      <c r="P26" s="82"/>
      <c r="Q26" s="82"/>
      <c r="R26" s="82"/>
      <c r="S26" s="82"/>
    </row>
    <row r="27" spans="1:24" ht="15.75" thickBot="1" x14ac:dyDescent="0.3"/>
    <row r="28" spans="1:24" ht="51.75" customHeight="1" thickBot="1" x14ac:dyDescent="0.3">
      <c r="B28" s="79" t="s">
        <v>201</v>
      </c>
      <c r="C28" s="80" t="s">
        <v>124</v>
      </c>
      <c r="D28" s="81" t="s">
        <v>125</v>
      </c>
      <c r="E28" s="81" t="s">
        <v>126</v>
      </c>
      <c r="F28" s="170" t="s">
        <v>128</v>
      </c>
      <c r="G28" s="81" t="s">
        <v>127</v>
      </c>
      <c r="H28" s="81" t="s">
        <v>319</v>
      </c>
      <c r="I28" s="168" t="s">
        <v>129</v>
      </c>
      <c r="J28" s="168" t="s">
        <v>202</v>
      </c>
      <c r="L28" s="171" t="str">
        <f>HYPERLINK("#souhrn_formaci","označení seznamu")</f>
        <v>označení seznamu</v>
      </c>
    </row>
    <row r="29" spans="1:24" ht="15.75" thickBot="1" x14ac:dyDescent="0.3">
      <c r="B29" s="133">
        <f>nazev_klubu</f>
        <v>0</v>
      </c>
      <c r="C29" s="134">
        <f>kontaktni_osoba</f>
        <v>0</v>
      </c>
      <c r="D29" s="134">
        <f>telefon</f>
        <v>0</v>
      </c>
      <c r="E29" s="134">
        <f>email</f>
        <v>0</v>
      </c>
      <c r="F29" s="135">
        <f ca="1">pocet_soutezicich</f>
        <v>0</v>
      </c>
      <c r="G29" s="134">
        <f>pocet_treneru</f>
        <v>0</v>
      </c>
      <c r="H29" s="182">
        <f>'Základní informace o klubu'!C26</f>
        <v>0</v>
      </c>
      <c r="I29" s="169">
        <f>pocet_formaci</f>
        <v>0</v>
      </c>
      <c r="J29" s="169">
        <f ca="1">pocet_startu</f>
        <v>0</v>
      </c>
    </row>
  </sheetData>
  <mergeCells count="1">
    <mergeCell ref="G3:N3"/>
  </mergeCells>
  <conditionalFormatting sqref="B6:B25">
    <cfRule type="expression" dxfId="188" priority="2">
      <formula>A6&lt;=$E$3</formula>
    </cfRule>
  </conditionalFormatting>
  <conditionalFormatting sqref="B5:X25 G3">
    <cfRule type="expression" dxfId="187" priority="1">
      <formula>(20-COUNTBLANK($I$6:$I$25))&lt;&gt;$E$3</formula>
    </cfRule>
  </conditionalFormatting>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3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 ref="B7:C7"/>
    <mergeCell ref="D7:E7"/>
    <mergeCell ref="F7:G7"/>
    <mergeCell ref="B12:C12"/>
    <mergeCell ref="D12:E12"/>
    <mergeCell ref="F8:G11"/>
    <mergeCell ref="B5:C5"/>
    <mergeCell ref="D5:E5"/>
    <mergeCell ref="F5:G5"/>
    <mergeCell ref="B6:C6"/>
    <mergeCell ref="D6:E6"/>
    <mergeCell ref="F6:G6"/>
    <mergeCell ref="A1:G1"/>
    <mergeCell ref="B3:E3"/>
    <mergeCell ref="B4:C4"/>
    <mergeCell ref="D4:E4"/>
    <mergeCell ref="F4:G4"/>
    <mergeCell ref="D34:E34"/>
    <mergeCell ref="D13:E13"/>
    <mergeCell ref="B8:C8"/>
    <mergeCell ref="D8:E8"/>
    <mergeCell ref="B9:C10"/>
    <mergeCell ref="B11:E11"/>
    <mergeCell ref="B17:C17"/>
    <mergeCell ref="B18:E18"/>
    <mergeCell ref="D30:E30"/>
    <mergeCell ref="D31:E31"/>
    <mergeCell ref="D32:E32"/>
    <mergeCell ref="D33:E33"/>
    <mergeCell ref="F18:G18"/>
    <mergeCell ref="B19:C19"/>
    <mergeCell ref="B13:C13"/>
    <mergeCell ref="F14:G14"/>
    <mergeCell ref="D40:E40"/>
    <mergeCell ref="B14:C14"/>
    <mergeCell ref="D14:E14"/>
    <mergeCell ref="B15:E15"/>
    <mergeCell ref="B16:C16"/>
    <mergeCell ref="D35:E35"/>
    <mergeCell ref="D24:E24"/>
    <mergeCell ref="D25:E25"/>
    <mergeCell ref="D26:E26"/>
    <mergeCell ref="D27:E27"/>
    <mergeCell ref="D28:E28"/>
    <mergeCell ref="D29:E29"/>
  </mergeCells>
  <conditionalFormatting sqref="D4:E8 E9">
    <cfRule type="expression" dxfId="161" priority="6">
      <formula>D4=""</formula>
    </cfRule>
  </conditionalFormatting>
  <conditionalFormatting sqref="A2:K7 A15:K44 A14:F14 H14:K14 A12:K13 A8:F8 A9:E11 H8:K11">
    <cfRule type="expression" dxfId="160" priority="3">
      <formula>$A$1&lt;&gt;nazev_klubu</formula>
    </cfRule>
  </conditionalFormatting>
  <conditionalFormatting sqref="A1:G1">
    <cfRule type="expression" dxfId="159" priority="4">
      <formula>$A$1&lt;&gt;nazev_klubu</formula>
    </cfRule>
  </conditionalFormatting>
  <conditionalFormatting sqref="B20:F43">
    <cfRule type="expression" dxfId="158" priority="7">
      <formula>$D$6&gt;=$A20</formula>
    </cfRule>
  </conditionalFormatting>
  <conditionalFormatting sqref="G20:G43">
    <cfRule type="expression" dxfId="157" priority="8">
      <formula>$D$6&gt;=$A20</formula>
    </cfRule>
  </conditionalFormatting>
  <conditionalFormatting sqref="B44:F44">
    <cfRule type="expression" dxfId="156" priority="9">
      <formula>$D$6=$A$44</formula>
    </cfRule>
  </conditionalFormatting>
  <conditionalFormatting sqref="F8">
    <cfRule type="expression" dxfId="155" priority="5">
      <formula>$F$8=list_ok</formula>
    </cfRule>
  </conditionalFormatting>
  <conditionalFormatting sqref="B14:C14">
    <cfRule type="expression" dxfId="154" priority="2">
      <formula>IF(E9="",FALSE,IF(B14="",TRUE,FALSE))</formula>
    </cfRule>
  </conditionalFormatting>
  <conditionalFormatting sqref="D14:E14">
    <cfRule type="expression" dxfId="153"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AAA11F94-1B02-4F1D-B6BB-0CE9EEBC684B}">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ED15403F-6664-46BD-BADF-6022F098E0A2}">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9B05E4E-E1BE-4E9B-95FA-81C133E54FBB}">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4923045-4902-47DA-9FD0-C163114F8806}">
          <x14:formula1>
            <xm:f>IF('Základní informace o klubu'!$C$5=$A$1,'Základní informace o klubu'!$D$14:$D$21,data!$B$119:$B$120)</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C88C268F-BB4B-4458-A7DF-5ECF1A75C618}">
          <x14:formula1>
            <xm:f>IF('Základní informace o klubu'!$C$5=$A$1,'Základní informace o klubu'!$D$14:$D$21,data!$B$119:$B$120)</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57A8E7DE-A208-4870-B5D4-1203A7AFE8EE}">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0253B01D-29DF-4C72-9971-18E621493B6D}">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611A3A2-5A88-4BED-92CA-045BAE61028E}">
          <x14:formula1>
            <xm:f>IF('Základní informace o klubu'!$C$5&lt;&gt;$A$1,data!$B$119:$B$120,IF(OR(D4=data!B89,D4=data!B90),data!$B$115,data!$B$115:$B$116))</xm:f>
          </x14:formula1>
          <xm:sqref>D5:E5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4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F14:G14"/>
    <mergeCell ref="D22:E22"/>
    <mergeCell ref="B14:C14"/>
    <mergeCell ref="D14:E14"/>
    <mergeCell ref="B15:E15"/>
    <mergeCell ref="B16:C16"/>
    <mergeCell ref="B17:C17"/>
    <mergeCell ref="B18:E18"/>
    <mergeCell ref="B9:C10"/>
    <mergeCell ref="F8:G11"/>
    <mergeCell ref="B5:C5"/>
    <mergeCell ref="D5:E5"/>
    <mergeCell ref="F5:G5"/>
    <mergeCell ref="B6:C6"/>
    <mergeCell ref="D6:E6"/>
    <mergeCell ref="B8:C8"/>
    <mergeCell ref="D8:E8"/>
    <mergeCell ref="F6:G6"/>
    <mergeCell ref="B7:C7"/>
    <mergeCell ref="D7:E7"/>
    <mergeCell ref="F7:G7"/>
    <mergeCell ref="B11:E11"/>
    <mergeCell ref="A1:G1"/>
    <mergeCell ref="B3:E3"/>
    <mergeCell ref="B4:C4"/>
    <mergeCell ref="D4:E4"/>
    <mergeCell ref="F4:G4"/>
  </mergeCells>
  <conditionalFormatting sqref="D4:E8 E9">
    <cfRule type="expression" dxfId="152" priority="6">
      <formula>D4=""</formula>
    </cfRule>
  </conditionalFormatting>
  <conditionalFormatting sqref="A2:K7 A15:K44 A14:F14 H14:K14 A12:K13 A8:F8 A9:E11 H8:K11">
    <cfRule type="expression" dxfId="151" priority="3">
      <formula>$A$1&lt;&gt;nazev_klubu</formula>
    </cfRule>
  </conditionalFormatting>
  <conditionalFormatting sqref="A1:G1">
    <cfRule type="expression" dxfId="150" priority="4">
      <formula>$A$1&lt;&gt;nazev_klubu</formula>
    </cfRule>
  </conditionalFormatting>
  <conditionalFormatting sqref="B20:F43">
    <cfRule type="expression" dxfId="149" priority="7">
      <formula>$D$6&gt;=$A20</formula>
    </cfRule>
  </conditionalFormatting>
  <conditionalFormatting sqref="G20:G43">
    <cfRule type="expression" dxfId="148" priority="8">
      <formula>$D$6&gt;=$A20</formula>
    </cfRule>
  </conditionalFormatting>
  <conditionalFormatting sqref="B44:F44">
    <cfRule type="expression" dxfId="147" priority="9">
      <formula>$D$6=$A$44</formula>
    </cfRule>
  </conditionalFormatting>
  <conditionalFormatting sqref="F8">
    <cfRule type="expression" dxfId="146" priority="5">
      <formula>$F$8=list_ok</formula>
    </cfRule>
  </conditionalFormatting>
  <conditionalFormatting sqref="B14:C14">
    <cfRule type="expression" dxfId="145" priority="2">
      <formula>IF(E9="",FALSE,IF(B14="",TRUE,FALSE))</formula>
    </cfRule>
  </conditionalFormatting>
  <conditionalFormatting sqref="D14:E14">
    <cfRule type="expression" dxfId="144" priority="1">
      <formula>IF(E10="",FALSE,IF(D14="",TRUE,FALSE))</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1C934CC2-F90F-40C1-92CD-A52A7DA9EA0A}">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1224A9EB-6334-41A8-91F0-82C1FABA3274}">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70F02A28-4B84-47EC-8C40-D98F781516D2}">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89E5391-2818-42EC-9D66-C0DC94DEC810}">
          <x14:formula1>
            <xm:f>IF('Základní informace o klubu'!$C$5=$A$1,data!$B$85:$B$90,data!$B$119:$B$120)</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75D4610C-95D8-4180-BB2B-A83F90341035}">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81B7053-C630-455A-AF4E-14B2CDA8DB0A}">
          <x14:formula1>
            <xm:f>IF('Základní informace o klubu'!$C$5=$A$1,'Základní informace o klubu'!$D$14:$D$21,data!$B$119:$B$120)</xm:f>
          </x14:formula1>
          <xm:sqref>E9</xm:sqref>
        </x14:dataValidation>
        <x14:dataValidation type="list" allowBlank="1" showInputMessage="1" showErrorMessage="1" promptTitle="Tornádo říká:" prompt="Pokud daný trenér v této formaci také startuje jako soutěžící, zadejte &quot;Ano&quot;." xr:uid="{97D02F06-08B9-416C-B8CE-27BF4B1AE6E6}">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E6123B1-6EB8-498A-B1BC-3B4A4356B048}">
          <x14:formula1>
            <xm:f>IF('Základní informace o klubu'!$C$5&lt;&gt;$A$1,data!$B$119:$B$120,IF(OR(D4=data!B89,D4=data!B90),data!$B$115,data!$B$115:$B$116))</xm:f>
          </x14:formula1>
          <xm:sqref>D5:E5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5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F14:G14"/>
    <mergeCell ref="D22:E22"/>
    <mergeCell ref="B14:C14"/>
    <mergeCell ref="D14:E14"/>
    <mergeCell ref="B15:E15"/>
    <mergeCell ref="B16:C16"/>
    <mergeCell ref="B17:C17"/>
    <mergeCell ref="B18:E18"/>
    <mergeCell ref="B9:C10"/>
    <mergeCell ref="F8:G11"/>
    <mergeCell ref="B5:C5"/>
    <mergeCell ref="D5:E5"/>
    <mergeCell ref="F5:G5"/>
    <mergeCell ref="B6:C6"/>
    <mergeCell ref="D6:E6"/>
    <mergeCell ref="B8:C8"/>
    <mergeCell ref="D8:E8"/>
    <mergeCell ref="F6:G6"/>
    <mergeCell ref="B7:C7"/>
    <mergeCell ref="D7:E7"/>
    <mergeCell ref="F7:G7"/>
    <mergeCell ref="B11:E11"/>
    <mergeCell ref="A1:G1"/>
    <mergeCell ref="B3:E3"/>
    <mergeCell ref="B4:C4"/>
    <mergeCell ref="D4:E4"/>
    <mergeCell ref="F4:G4"/>
  </mergeCells>
  <conditionalFormatting sqref="D4:E8 E9">
    <cfRule type="expression" dxfId="143" priority="6">
      <formula>D4=""</formula>
    </cfRule>
  </conditionalFormatting>
  <conditionalFormatting sqref="A2:K7 A15:K44 A14:F14 H14:K14 A12:K13 A8:F8 A9:E11 H8:K11">
    <cfRule type="expression" dxfId="142" priority="3">
      <formula>$A$1&lt;&gt;nazev_klubu</formula>
    </cfRule>
  </conditionalFormatting>
  <conditionalFormatting sqref="A1:G1">
    <cfRule type="expression" dxfId="141" priority="4">
      <formula>$A$1&lt;&gt;nazev_klubu</formula>
    </cfRule>
  </conditionalFormatting>
  <conditionalFormatting sqref="B20:F43">
    <cfRule type="expression" dxfId="140" priority="7">
      <formula>$D$6&gt;=$A20</formula>
    </cfRule>
  </conditionalFormatting>
  <conditionalFormatting sqref="G20:G43">
    <cfRule type="expression" dxfId="139" priority="8">
      <formula>$D$6&gt;=$A20</formula>
    </cfRule>
  </conditionalFormatting>
  <conditionalFormatting sqref="B44:F44">
    <cfRule type="expression" dxfId="138" priority="9">
      <formula>$D$6=$A$44</formula>
    </cfRule>
  </conditionalFormatting>
  <conditionalFormatting sqref="F8">
    <cfRule type="expression" dxfId="137" priority="5">
      <formula>$F$8=list_ok</formula>
    </cfRule>
  </conditionalFormatting>
  <conditionalFormatting sqref="B14:C14">
    <cfRule type="expression" dxfId="136" priority="2">
      <formula>IF(E9="",FALSE,IF(B14="",TRUE,FALSE))</formula>
    </cfRule>
  </conditionalFormatting>
  <conditionalFormatting sqref="D14:E14">
    <cfRule type="expression" dxfId="135" priority="1">
      <formula>IF(E10="",FALSE,IF(D14="",TRUE,FALSE))</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411B60A-FCC2-488E-9288-D08A40E5AD6A}">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59856D7-9A83-4087-A9CA-075058A48C1C}">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3FE618A8-B93D-42AC-8A70-4FA393EE58E3}">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EC84C80A-0A7A-4C63-ACA9-7751EAD77D24}">
          <x14:formula1>
            <xm:f>IF('Základní informace o klubu'!$C$5=$A$1,data!$B$85:$B$90,data!$B$119:$B$120)</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BFE1C293-4C8D-4597-8AEC-225E73C6A5C1}">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AAD49FC-1025-416E-AD6C-F29A8A07B304}">
          <x14:formula1>
            <xm:f>IF('Základní informace o klubu'!$C$5=$A$1,'Základní informace o klubu'!$D$14:$D$21,data!$B$119:$B$120)</xm:f>
          </x14:formula1>
          <xm:sqref>E9</xm:sqref>
        </x14:dataValidation>
        <x14:dataValidation type="list" allowBlank="1" showInputMessage="1" showErrorMessage="1" promptTitle="Tornádo říká:" prompt="Pokud daný trenér v této formaci také startuje jako soutěžící, zadejte &quot;Ano&quot;." xr:uid="{3B7BAA9B-F691-49C4-A072-3D336E77F2AB}">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898663C-40D9-4FAA-BC33-A02013F33213}">
          <x14:formula1>
            <xm:f>IF('Základní informace o klubu'!$C$5&lt;&gt;$A$1,data!$B$119:$B$120,IF(OR(D4=data!B89,D4=data!B90),data!$B$115,data!$B$115:$B$116))</xm:f>
          </x14:formula1>
          <xm:sqref>D5:E5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6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F14:G14"/>
    <mergeCell ref="D22:E22"/>
    <mergeCell ref="B14:C14"/>
    <mergeCell ref="D14:E14"/>
    <mergeCell ref="B15:E15"/>
    <mergeCell ref="B16:C16"/>
    <mergeCell ref="B17:C17"/>
    <mergeCell ref="B18:E18"/>
    <mergeCell ref="B9:C10"/>
    <mergeCell ref="F8:G11"/>
    <mergeCell ref="B5:C5"/>
    <mergeCell ref="D5:E5"/>
    <mergeCell ref="F5:G5"/>
    <mergeCell ref="B6:C6"/>
    <mergeCell ref="D6:E6"/>
    <mergeCell ref="B8:C8"/>
    <mergeCell ref="D8:E8"/>
    <mergeCell ref="F6:G6"/>
    <mergeCell ref="B7:C7"/>
    <mergeCell ref="D7:E7"/>
    <mergeCell ref="F7:G7"/>
    <mergeCell ref="B11:E11"/>
    <mergeCell ref="A1:G1"/>
    <mergeCell ref="B3:E3"/>
    <mergeCell ref="B4:C4"/>
    <mergeCell ref="D4:E4"/>
    <mergeCell ref="F4:G4"/>
  </mergeCells>
  <conditionalFormatting sqref="D4:E8 E9">
    <cfRule type="expression" dxfId="134" priority="6">
      <formula>D4=""</formula>
    </cfRule>
  </conditionalFormatting>
  <conditionalFormatting sqref="A2:K7 A15:K44 A14:F14 H14:K14 A12:K13 A8:F8 A9:E11 H8:K11">
    <cfRule type="expression" dxfId="133" priority="3">
      <formula>$A$1&lt;&gt;nazev_klubu</formula>
    </cfRule>
  </conditionalFormatting>
  <conditionalFormatting sqref="A1:G1">
    <cfRule type="expression" dxfId="132" priority="4">
      <formula>$A$1&lt;&gt;nazev_klubu</formula>
    </cfRule>
  </conditionalFormatting>
  <conditionalFormatting sqref="B20:F43">
    <cfRule type="expression" dxfId="131" priority="7">
      <formula>$D$6&gt;=$A20</formula>
    </cfRule>
  </conditionalFormatting>
  <conditionalFormatting sqref="G20:G43">
    <cfRule type="expression" dxfId="130" priority="8">
      <formula>$D$6&gt;=$A20</formula>
    </cfRule>
  </conditionalFormatting>
  <conditionalFormatting sqref="B44:F44">
    <cfRule type="expression" dxfId="129" priority="9">
      <formula>$D$6=$A$44</formula>
    </cfRule>
  </conditionalFormatting>
  <conditionalFormatting sqref="F8">
    <cfRule type="expression" dxfId="128" priority="5">
      <formula>$F$8=list_ok</formula>
    </cfRule>
  </conditionalFormatting>
  <conditionalFormatting sqref="B14:C14">
    <cfRule type="expression" dxfId="127" priority="2">
      <formula>IF(E9="",FALSE,IF(B14="",TRUE,FALSE))</formula>
    </cfRule>
  </conditionalFormatting>
  <conditionalFormatting sqref="D14:E14">
    <cfRule type="expression" dxfId="126" priority="1">
      <formula>IF(E10="",FALSE,IF(D14="",TRUE,FALSE))</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E051411-611D-4971-9B1B-5FB067930B4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5943FCAC-A499-428D-A91F-5990B77736B3}">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8E76CC66-F517-40B8-8BF1-78504B17127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F988BD07-706C-4472-B8C9-42990D6949D1}">
          <x14:formula1>
            <xm:f>IF('Základní informace o klubu'!$C$5=$A$1,data!$B$85:$B$90,data!$B$119:$B$120)</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D1D6E42-450C-4FE9-9EF1-278E68147978}">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24405E8-9A87-49AB-86EC-5A8558C2D88D}">
          <x14:formula1>
            <xm:f>IF('Základní informace o klubu'!$C$5=$A$1,'Základní informace o klubu'!$D$14:$D$21,data!$B$119:$B$120)</xm:f>
          </x14:formula1>
          <xm:sqref>E9</xm:sqref>
        </x14:dataValidation>
        <x14:dataValidation type="list" allowBlank="1" showInputMessage="1" showErrorMessage="1" promptTitle="Tornádo říká:" prompt="Pokud daný trenér v této formaci také startuje jako soutěžící, zadejte &quot;Ano&quot;." xr:uid="{11A0F747-2B7E-48FF-8575-7342EAB3C158}">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1E1637E1-61CC-4A7F-9617-AEC7DFE4F0B6}">
          <x14:formula1>
            <xm:f>IF('Základní informace o klubu'!$C$5&lt;&gt;$A$1,data!$B$119:$B$120,IF(OR(D4=data!B89,D4=data!B90),data!$B$115,data!$B$115:$B$116))</xm:f>
          </x14:formula1>
          <xm:sqref>D5:E5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7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F14:G14"/>
    <mergeCell ref="D22:E22"/>
    <mergeCell ref="B14:C14"/>
    <mergeCell ref="D14:E14"/>
    <mergeCell ref="B15:E15"/>
    <mergeCell ref="B16:C16"/>
    <mergeCell ref="B17:C17"/>
    <mergeCell ref="B18:E18"/>
    <mergeCell ref="B9:C10"/>
    <mergeCell ref="F8:G11"/>
    <mergeCell ref="B5:C5"/>
    <mergeCell ref="D5:E5"/>
    <mergeCell ref="F5:G5"/>
    <mergeCell ref="B6:C6"/>
    <mergeCell ref="D6:E6"/>
    <mergeCell ref="B8:C8"/>
    <mergeCell ref="D8:E8"/>
    <mergeCell ref="F6:G6"/>
    <mergeCell ref="B7:C7"/>
    <mergeCell ref="D7:E7"/>
    <mergeCell ref="F7:G7"/>
    <mergeCell ref="B11:E11"/>
    <mergeCell ref="A1:G1"/>
    <mergeCell ref="B3:E3"/>
    <mergeCell ref="B4:C4"/>
    <mergeCell ref="D4:E4"/>
    <mergeCell ref="F4:G4"/>
  </mergeCells>
  <conditionalFormatting sqref="D4:E8 E9">
    <cfRule type="expression" dxfId="125" priority="6">
      <formula>D4=""</formula>
    </cfRule>
  </conditionalFormatting>
  <conditionalFormatting sqref="A2:K7 A15:K44 A14:F14 H14:K14 A12:K13 A8:F8 A9:E11 H8:K11">
    <cfRule type="expression" dxfId="124" priority="3">
      <formula>$A$1&lt;&gt;nazev_klubu</formula>
    </cfRule>
  </conditionalFormatting>
  <conditionalFormatting sqref="A1:G1">
    <cfRule type="expression" dxfId="123" priority="4">
      <formula>$A$1&lt;&gt;nazev_klubu</formula>
    </cfRule>
  </conditionalFormatting>
  <conditionalFormatting sqref="B20:F43">
    <cfRule type="expression" dxfId="122" priority="7">
      <formula>$D$6&gt;=$A20</formula>
    </cfRule>
  </conditionalFormatting>
  <conditionalFormatting sqref="G20:G43">
    <cfRule type="expression" dxfId="121" priority="8">
      <formula>$D$6&gt;=$A20</formula>
    </cfRule>
  </conditionalFormatting>
  <conditionalFormatting sqref="B44:F44">
    <cfRule type="expression" dxfId="120" priority="9">
      <formula>$D$6=$A$44</formula>
    </cfRule>
  </conditionalFormatting>
  <conditionalFormatting sqref="F8">
    <cfRule type="expression" dxfId="119" priority="5">
      <formula>$F$8=list_ok</formula>
    </cfRule>
  </conditionalFormatting>
  <conditionalFormatting sqref="B14:C14">
    <cfRule type="expression" dxfId="118" priority="2">
      <formula>IF(E9="",FALSE,IF(B14="",TRUE,FALSE))</formula>
    </cfRule>
  </conditionalFormatting>
  <conditionalFormatting sqref="D14:E14">
    <cfRule type="expression" dxfId="117" priority="1">
      <formula>IF(E10="",FALSE,IF(D14="",TRUE,FALSE))</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8A00AA02-E467-4C0A-9C50-1A70423774FF}">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0813D85-A553-453D-8DE2-1C559A4B8293}">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1956BDFB-0394-4AEE-9F94-0E0EE88DCBA8}">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E2DF8DE-2074-4E05-8A02-1AF82BFD86E5}">
          <x14:formula1>
            <xm:f>IF('Základní informace o klubu'!$C$5=$A$1,data!$B$85:$B$90,data!$B$119:$B$120)</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AB72B461-2C2C-46EE-A7EF-E8E792AB1A15}">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721B27A-A17E-4815-A7F0-6642187B51D8}">
          <x14:formula1>
            <xm:f>IF('Základní informace o klubu'!$C$5=$A$1,'Základní informace o klubu'!$D$14:$D$21,data!$B$119:$B$120)</xm:f>
          </x14:formula1>
          <xm:sqref>E9</xm:sqref>
        </x14:dataValidation>
        <x14:dataValidation type="list" allowBlank="1" showInputMessage="1" showErrorMessage="1" promptTitle="Tornádo říká:" prompt="Pokud daný trenér v této formaci také startuje jako soutěžící, zadejte &quot;Ano&quot;." xr:uid="{05EE1BC6-47EC-47BA-B03C-F0F42F6FBA20}">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16200D99-BC28-4886-8F73-60CF6AFB9BA8}">
          <x14:formula1>
            <xm:f>IF('Základní informace o klubu'!$C$5&lt;&gt;$A$1,data!$B$119:$B$120,IF(OR(D4=data!B89,D4=data!B90),data!$B$115,data!$B$115:$B$116))</xm:f>
          </x14:formula1>
          <xm:sqref>D5:E5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8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F14:G14"/>
    <mergeCell ref="D22:E22"/>
    <mergeCell ref="B14:C14"/>
    <mergeCell ref="D14:E14"/>
    <mergeCell ref="B15:E15"/>
    <mergeCell ref="B16:C16"/>
    <mergeCell ref="B17:C17"/>
    <mergeCell ref="B18:E18"/>
    <mergeCell ref="B9:C10"/>
    <mergeCell ref="F8:G11"/>
    <mergeCell ref="B5:C5"/>
    <mergeCell ref="D5:E5"/>
    <mergeCell ref="F5:G5"/>
    <mergeCell ref="B6:C6"/>
    <mergeCell ref="D6:E6"/>
    <mergeCell ref="B8:C8"/>
    <mergeCell ref="D8:E8"/>
    <mergeCell ref="F6:G6"/>
    <mergeCell ref="B7:C7"/>
    <mergeCell ref="D7:E7"/>
    <mergeCell ref="F7:G7"/>
    <mergeCell ref="B11:E11"/>
    <mergeCell ref="A1:G1"/>
    <mergeCell ref="B3:E3"/>
    <mergeCell ref="B4:C4"/>
    <mergeCell ref="D4:E4"/>
    <mergeCell ref="F4:G4"/>
  </mergeCells>
  <conditionalFormatting sqref="D4:E8 E9">
    <cfRule type="expression" dxfId="116" priority="6">
      <formula>D4=""</formula>
    </cfRule>
  </conditionalFormatting>
  <conditionalFormatting sqref="A2:K7 A15:K44 A14:F14 H14:K14 A12:K13 A8:F8 A9:E11 H8:K11">
    <cfRule type="expression" dxfId="115" priority="3">
      <formula>$A$1&lt;&gt;nazev_klubu</formula>
    </cfRule>
  </conditionalFormatting>
  <conditionalFormatting sqref="A1:G1">
    <cfRule type="expression" dxfId="114" priority="4">
      <formula>$A$1&lt;&gt;nazev_klubu</formula>
    </cfRule>
  </conditionalFormatting>
  <conditionalFormatting sqref="B20:F43">
    <cfRule type="expression" dxfId="113" priority="7">
      <formula>$D$6&gt;=$A20</formula>
    </cfRule>
  </conditionalFormatting>
  <conditionalFormatting sqref="G20:G43">
    <cfRule type="expression" dxfId="112" priority="8">
      <formula>$D$6&gt;=$A20</formula>
    </cfRule>
  </conditionalFormatting>
  <conditionalFormatting sqref="B44:F44">
    <cfRule type="expression" dxfId="111" priority="9">
      <formula>$D$6=$A$44</formula>
    </cfRule>
  </conditionalFormatting>
  <conditionalFormatting sqref="F8">
    <cfRule type="expression" dxfId="110" priority="5">
      <formula>$F$8=list_ok</formula>
    </cfRule>
  </conditionalFormatting>
  <conditionalFormatting sqref="B14:C14">
    <cfRule type="expression" dxfId="109" priority="2">
      <formula>IF(E9="",FALSE,IF(B14="",TRUE,FALSE))</formula>
    </cfRule>
  </conditionalFormatting>
  <conditionalFormatting sqref="D14:E14">
    <cfRule type="expression" dxfId="108" priority="1">
      <formula>IF(E10="",FALSE,IF(D14="",TRUE,FALSE))</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AADB730-ACB4-4B96-A9C3-838D0561A41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59154CD2-94C8-4559-A391-5E1463A3A371}">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2ABC0CF6-D930-4D3D-B65C-575992FE2C38}">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8544028-4947-4A4B-B5FF-4A99C0C15054}">
          <x14:formula1>
            <xm:f>IF('Základní informace o klubu'!$C$5=$A$1,data!$B$85:$B$90,data!$B$119:$B$120)</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4DEB4F1E-0A85-429D-9532-9CDB9618B9E1}">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5263A948-C148-4DC8-B45A-191B004E261B}">
          <x14:formula1>
            <xm:f>IF('Základní informace o klubu'!$C$5=$A$1,'Základní informace o klubu'!$D$14:$D$21,data!$B$119:$B$120)</xm:f>
          </x14:formula1>
          <xm:sqref>E9</xm:sqref>
        </x14:dataValidation>
        <x14:dataValidation type="list" allowBlank="1" showInputMessage="1" showErrorMessage="1" promptTitle="Tornádo říká:" prompt="Pokud daný trenér v této formaci také startuje jako soutěžící, zadejte &quot;Ano&quot;." xr:uid="{715752FF-1418-4FAA-990E-7DBF68759423}">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5807F92-CC59-4863-A05F-10FF27EC293D}">
          <x14:formula1>
            <xm:f>IF('Základní informace o klubu'!$C$5&lt;&gt;$A$1,data!$B$119:$B$120,IF(OR(D4=data!B89,D4=data!B90),data!$B$115,data!$B$115:$B$116))</xm:f>
          </x14:formula1>
          <xm:sqref>D5:E5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9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107" priority="6">
      <formula>D4=""</formula>
    </cfRule>
  </conditionalFormatting>
  <conditionalFormatting sqref="A2:K7 A15:K44 A14:F14 H14:K14 A12:K13 A8:F8 A9:E11 H8:K11">
    <cfRule type="expression" dxfId="106" priority="3">
      <formula>$A$1&lt;&gt;nazev_klubu</formula>
    </cfRule>
  </conditionalFormatting>
  <conditionalFormatting sqref="A1:G1">
    <cfRule type="expression" dxfId="105" priority="4">
      <formula>$A$1&lt;&gt;nazev_klubu</formula>
    </cfRule>
  </conditionalFormatting>
  <conditionalFormatting sqref="B20:F43">
    <cfRule type="expression" dxfId="104" priority="7">
      <formula>$D$6&gt;=$A20</formula>
    </cfRule>
  </conditionalFormatting>
  <conditionalFormatting sqref="G20:G43">
    <cfRule type="expression" dxfId="103" priority="8">
      <formula>$D$6&gt;=$A20</formula>
    </cfRule>
  </conditionalFormatting>
  <conditionalFormatting sqref="B44:F44">
    <cfRule type="expression" dxfId="102" priority="9">
      <formula>$D$6=$A$44</formula>
    </cfRule>
  </conditionalFormatting>
  <conditionalFormatting sqref="F8">
    <cfRule type="expression" dxfId="101" priority="5">
      <formula>$F$8=list_ok</formula>
    </cfRule>
  </conditionalFormatting>
  <conditionalFormatting sqref="B14:C14">
    <cfRule type="expression" dxfId="100" priority="2">
      <formula>IF(E9="",FALSE,IF(B14="",TRUE,FALSE))</formula>
    </cfRule>
  </conditionalFormatting>
  <conditionalFormatting sqref="D14:E14">
    <cfRule type="expression" dxfId="99"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A1B45BA0-CC4C-4D8A-B6BA-71F6498864B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1249C1E-4829-4D95-BB5E-FA3CA74EEE0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45BAB8B1-75F4-437C-9867-33B72CB6004B}">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7B4CAE7A-5AE5-43A7-9E62-DB4B01C831C8}">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B79B5373-15DC-4B31-AB0A-0659015095BD}">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E6D69469-B233-46DA-889B-771A20D98ECC}">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F3EC8A07-5E84-484E-9676-16FFD4028AB2}">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4CD7A99-818E-41A8-84B5-C8A51144CD6C}">
          <x14:formula1>
            <xm:f>IF('Základní informace o klubu'!$C$5&lt;&gt;$A$1,data!$B$119:$B$120,IF(OR(D4=data!B89,D4=data!B90),data!$B$115,data!$B$115:$B$116))</xm:f>
          </x14:formula1>
          <xm:sqref>D5:E5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10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98" priority="6">
      <formula>D4=""</formula>
    </cfRule>
  </conditionalFormatting>
  <conditionalFormatting sqref="A2:K7 A15:K44 A14:F14 H14:K14 A12:K13 A8:F8 A9:E11 H8:K11">
    <cfRule type="expression" dxfId="97" priority="3">
      <formula>$A$1&lt;&gt;nazev_klubu</formula>
    </cfRule>
  </conditionalFormatting>
  <conditionalFormatting sqref="A1:G1">
    <cfRule type="expression" dxfId="96" priority="4">
      <formula>$A$1&lt;&gt;nazev_klubu</formula>
    </cfRule>
  </conditionalFormatting>
  <conditionalFormatting sqref="B20:F43">
    <cfRule type="expression" dxfId="95" priority="7">
      <formula>$D$6&gt;=$A20</formula>
    </cfRule>
  </conditionalFormatting>
  <conditionalFormatting sqref="G20:G43">
    <cfRule type="expression" dxfId="94" priority="8">
      <formula>$D$6&gt;=$A20</formula>
    </cfRule>
  </conditionalFormatting>
  <conditionalFormatting sqref="B44:F44">
    <cfRule type="expression" dxfId="93" priority="9">
      <formula>$D$6=$A$44</formula>
    </cfRule>
  </conditionalFormatting>
  <conditionalFormatting sqref="F8">
    <cfRule type="expression" dxfId="92" priority="5">
      <formula>$F$8=list_ok</formula>
    </cfRule>
  </conditionalFormatting>
  <conditionalFormatting sqref="B14:C14">
    <cfRule type="expression" dxfId="91" priority="2">
      <formula>IF(E9="",FALSE,IF(B14="",TRUE,FALSE))</formula>
    </cfRule>
  </conditionalFormatting>
  <conditionalFormatting sqref="D14:E14">
    <cfRule type="expression" dxfId="90"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F8BF8A7E-2FBC-4C0A-A856-625ED90EA48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9C4B201-D764-429D-A3CA-F988006879B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435EAD18-2BC0-458D-B6B0-737277C0F4A6}">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CBF06C7-9AED-460C-B7E2-E4D73E8F0C44}">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F4EE1AA-4CBC-4983-ABAA-BA79F7DF4D19}">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71993E64-93D0-42E3-B043-FDD8832765B2}">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2FBD64C7-E039-42A5-8AC4-7B680E70DB17}">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6E2B80E-F9E8-46D3-BE88-E705E86F0A12}">
          <x14:formula1>
            <xm:f>IF('Základní informace o klubu'!$C$5&lt;&gt;$A$1,data!$B$119:$B$120,IF(OR(D4=data!B89,D4=data!B90),data!$B$115,data!$B$115:$B$116))</xm:f>
          </x14:formula1>
          <xm:sqref>D5:E5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11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89" priority="6">
      <formula>D4=""</formula>
    </cfRule>
  </conditionalFormatting>
  <conditionalFormatting sqref="A2:K7 A15:K44 A14:F14 H14:K14 A12:K13 A8:F8 A9:E11 H8:K11">
    <cfRule type="expression" dxfId="88" priority="3">
      <formula>$A$1&lt;&gt;nazev_klubu</formula>
    </cfRule>
  </conditionalFormatting>
  <conditionalFormatting sqref="A1:G1">
    <cfRule type="expression" dxfId="87" priority="4">
      <formula>$A$1&lt;&gt;nazev_klubu</formula>
    </cfRule>
  </conditionalFormatting>
  <conditionalFormatting sqref="B20:F43">
    <cfRule type="expression" dxfId="86" priority="7">
      <formula>$D$6&gt;=$A20</formula>
    </cfRule>
  </conditionalFormatting>
  <conditionalFormatting sqref="G20:G43">
    <cfRule type="expression" dxfId="85" priority="8">
      <formula>$D$6&gt;=$A20</formula>
    </cfRule>
  </conditionalFormatting>
  <conditionalFormatting sqref="B44:F44">
    <cfRule type="expression" dxfId="84" priority="9">
      <formula>$D$6=$A$44</formula>
    </cfRule>
  </conditionalFormatting>
  <conditionalFormatting sqref="F8">
    <cfRule type="expression" dxfId="83" priority="5">
      <formula>$F$8=list_ok</formula>
    </cfRule>
  </conditionalFormatting>
  <conditionalFormatting sqref="B14:C14">
    <cfRule type="expression" dxfId="82" priority="2">
      <formula>IF(E9="",FALSE,IF(B14="",TRUE,FALSE))</formula>
    </cfRule>
  </conditionalFormatting>
  <conditionalFormatting sqref="D14:E14">
    <cfRule type="expression" dxfId="81"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6C0D499D-69B3-4E7E-A154-D8873068BD62}">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8E9EB0C-59E5-4DC0-B184-F6DC3D4DC467}">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9EA8B75-6A26-4120-B043-535461FC8B5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FC4B1369-22ED-4078-8917-C8E159492EFB}">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CE53398-D1B4-419C-AC1F-895CE13E726D}">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D9E94EBF-3046-45DE-A639-7C386B832248}">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DEC0EDD3-C722-4C14-838F-3ED0D07419E8}">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64D9B8B1-2681-45D5-8F10-1725ED3F8C0B}">
          <x14:formula1>
            <xm:f>IF('Základní informace o klubu'!$C$5&lt;&gt;$A$1,data!$B$119:$B$120,IF(OR(D4=data!B89,D4=data!B90),data!$B$115,data!$B$115:$B$116))</xm:f>
          </x14:formula1>
          <xm:sqref>D5:E5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12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80" priority="6">
      <formula>D4=""</formula>
    </cfRule>
  </conditionalFormatting>
  <conditionalFormatting sqref="A2:K7 A15:K44 A14:F14 H14:K14 A12:K13 A8:F8 A9:E11 H8:K11">
    <cfRule type="expression" dxfId="79" priority="3">
      <formula>$A$1&lt;&gt;nazev_klubu</formula>
    </cfRule>
  </conditionalFormatting>
  <conditionalFormatting sqref="A1:G1">
    <cfRule type="expression" dxfId="78" priority="4">
      <formula>$A$1&lt;&gt;nazev_klubu</formula>
    </cfRule>
  </conditionalFormatting>
  <conditionalFormatting sqref="B20:F43">
    <cfRule type="expression" dxfId="77" priority="7">
      <formula>$D$6&gt;=$A20</formula>
    </cfRule>
  </conditionalFormatting>
  <conditionalFormatting sqref="G20:G43">
    <cfRule type="expression" dxfId="76" priority="8">
      <formula>$D$6&gt;=$A20</formula>
    </cfRule>
  </conditionalFormatting>
  <conditionalFormatting sqref="B44:F44">
    <cfRule type="expression" dxfId="75" priority="9">
      <formula>$D$6=$A$44</formula>
    </cfRule>
  </conditionalFormatting>
  <conditionalFormatting sqref="F8">
    <cfRule type="expression" dxfId="74" priority="5">
      <formula>$F$8=list_ok</formula>
    </cfRule>
  </conditionalFormatting>
  <conditionalFormatting sqref="B14:C14">
    <cfRule type="expression" dxfId="73" priority="2">
      <formula>IF(E9="",FALSE,IF(B14="",TRUE,FALSE))</formula>
    </cfRule>
  </conditionalFormatting>
  <conditionalFormatting sqref="D14:E14">
    <cfRule type="expression" dxfId="72"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F52AB08C-EA85-43AF-A0A7-1C1BF335A2C5}">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14AD5CF4-72D1-4D6D-BC78-F854EF3D4E97}">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6675F95E-FDD1-479E-AE8E-DDA9CDCD9F7C}">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DD8D6E63-9E2A-4B06-AC38-6F3ABCE6E007}">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A72C6ECE-BBFC-4517-B2DB-3EDA48AF21B5}">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0E6AA36-AC74-447E-88E4-513754AFCFA8}">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4BEEB094-53D1-4753-8084-F8BDAE43F14D}">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7DDC64CC-AD2C-4EDA-BC91-327A59652FDE}">
          <x14:formula1>
            <xm:f>IF('Základní informace o klubu'!$C$5&lt;&gt;$A$1,data!$B$119:$B$120,IF(OR(D4=data!B89,D4=data!B90),data!$B$115,data!$B$115:$B$116))</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BC0C-2DBB-41E3-BF0D-99D0AA8E1F9C}">
  <dimension ref="A1:AO531"/>
  <sheetViews>
    <sheetView workbookViewId="0">
      <selection activeCell="J33" sqref="J33"/>
    </sheetView>
  </sheetViews>
  <sheetFormatPr defaultRowHeight="15" x14ac:dyDescent="0.25"/>
  <cols>
    <col min="2" max="2" width="20" customWidth="1"/>
    <col min="3" max="3" width="6.140625" style="1" customWidth="1"/>
    <col min="4" max="4" width="20" customWidth="1"/>
    <col min="5" max="5" width="6.140625" customWidth="1"/>
    <col min="6" max="6" width="20" customWidth="1"/>
    <col min="7" max="7" width="6.140625" customWidth="1"/>
    <col min="8" max="8" width="20" customWidth="1"/>
    <col min="9" max="9" width="6.140625" customWidth="1"/>
    <col min="10" max="10" width="20" customWidth="1"/>
    <col min="11" max="11" width="6.140625" customWidth="1"/>
    <col min="12" max="12" width="20" customWidth="1"/>
    <col min="13" max="13" width="6.140625" customWidth="1"/>
    <col min="14" max="14" width="20" customWidth="1"/>
    <col min="15" max="15" width="6.140625" customWidth="1"/>
    <col min="16" max="16" width="20" customWidth="1"/>
    <col min="17" max="17" width="6.140625" customWidth="1"/>
    <col min="18" max="18" width="20" customWidth="1"/>
    <col min="19" max="19" width="6.140625" customWidth="1"/>
    <col min="20" max="20" width="20" customWidth="1"/>
    <col min="21" max="21" width="6.140625" customWidth="1"/>
    <col min="22" max="22" width="20" customWidth="1"/>
    <col min="23" max="23" width="6.140625" customWidth="1"/>
    <col min="24" max="24" width="20" customWidth="1"/>
    <col min="25" max="25" width="6.140625" customWidth="1"/>
    <col min="26" max="26" width="20" customWidth="1"/>
    <col min="27" max="27" width="6.140625" customWidth="1"/>
    <col min="28" max="28" width="20" customWidth="1"/>
    <col min="29" max="29" width="6.140625" customWidth="1"/>
    <col min="30" max="30" width="20" customWidth="1"/>
    <col min="31" max="31" width="6.140625" customWidth="1"/>
    <col min="32" max="32" width="20" customWidth="1"/>
    <col min="33" max="33" width="6.140625" customWidth="1"/>
    <col min="34" max="34" width="20" customWidth="1"/>
    <col min="35" max="35" width="6.140625" customWidth="1"/>
    <col min="36" max="36" width="20" customWidth="1"/>
    <col min="37" max="37" width="6.140625" customWidth="1"/>
    <col min="38" max="38" width="20" customWidth="1"/>
    <col min="39" max="39" width="6.140625" customWidth="1"/>
    <col min="40" max="40" width="20" customWidth="1"/>
  </cols>
  <sheetData>
    <row r="1" spans="1:41" s="1" customFormat="1" x14ac:dyDescent="0.25"/>
    <row r="2" spans="1:41" ht="26.25" x14ac:dyDescent="0.4">
      <c r="B2" s="207" t="s">
        <v>272</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row>
    <row r="3" spans="1:41" s="1" customFormat="1" x14ac:dyDescent="0.25">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K3" s="3">
        <v>36</v>
      </c>
      <c r="AL3" s="3">
        <v>37</v>
      </c>
      <c r="AM3" s="3">
        <v>38</v>
      </c>
      <c r="AN3" s="3">
        <v>39</v>
      </c>
      <c r="AO3" s="3">
        <v>40</v>
      </c>
    </row>
    <row r="4" spans="1:41" x14ac:dyDescent="0.25">
      <c r="B4" s="208" t="s">
        <v>176</v>
      </c>
      <c r="C4" s="208"/>
      <c r="D4" s="208" t="s">
        <v>177</v>
      </c>
      <c r="E4" s="208"/>
      <c r="F4" s="208" t="s">
        <v>178</v>
      </c>
      <c r="G4" s="208"/>
      <c r="H4" s="208" t="s">
        <v>179</v>
      </c>
      <c r="I4" s="208"/>
      <c r="J4" s="208" t="s">
        <v>180</v>
      </c>
      <c r="K4" s="208"/>
      <c r="L4" s="208" t="s">
        <v>181</v>
      </c>
      <c r="M4" s="208"/>
      <c r="N4" s="208" t="s">
        <v>182</v>
      </c>
      <c r="O4" s="208"/>
      <c r="P4" s="208" t="s">
        <v>183</v>
      </c>
      <c r="Q4" s="208"/>
      <c r="R4" s="208" t="s">
        <v>184</v>
      </c>
      <c r="S4" s="208"/>
      <c r="T4" s="208" t="s">
        <v>185</v>
      </c>
      <c r="U4" s="208"/>
      <c r="V4" s="208" t="s">
        <v>186</v>
      </c>
      <c r="W4" s="208"/>
      <c r="X4" s="208" t="s">
        <v>187</v>
      </c>
      <c r="Y4" s="208"/>
      <c r="Z4" s="208" t="s">
        <v>188</v>
      </c>
      <c r="AA4" s="208"/>
      <c r="AB4" s="208" t="s">
        <v>189</v>
      </c>
      <c r="AC4" s="208"/>
      <c r="AD4" s="208" t="s">
        <v>190</v>
      </c>
      <c r="AE4" s="208"/>
      <c r="AF4" s="208" t="s">
        <v>191</v>
      </c>
      <c r="AG4" s="208"/>
      <c r="AH4" s="208" t="s">
        <v>192</v>
      </c>
      <c r="AI4" s="208"/>
      <c r="AJ4" s="208" t="s">
        <v>193</v>
      </c>
      <c r="AK4" s="208"/>
      <c r="AL4" s="208" t="s">
        <v>194</v>
      </c>
      <c r="AM4" s="208"/>
      <c r="AN4" s="208" t="s">
        <v>195</v>
      </c>
      <c r="AO4" s="208"/>
    </row>
    <row r="5" spans="1:41" x14ac:dyDescent="0.25">
      <c r="A5">
        <v>20</v>
      </c>
      <c r="B5" t="str">
        <f ca="1">CONCATENATE(INDIRECT("'"&amp;B$4&amp;"'!C"&amp;$A5,TRUE)," ",INDIRECT("'"&amp;B$4&amp;"'!D"&amp;$A5,TRUE))</f>
        <v xml:space="preserve"> </v>
      </c>
      <c r="C5" s="96">
        <f ca="1">INDIRECT("'"&amp;B$4&amp;"'!F"&amp;$A5,TRUE)</f>
        <v>0</v>
      </c>
      <c r="D5" s="1" t="str">
        <f ca="1">CONCATENATE(INDIRECT("'"&amp;D$4&amp;"'!C"&amp;$A5,TRUE)," ",INDIRECT("'"&amp;D$4&amp;"'!D"&amp;$A5,TRUE))</f>
        <v xml:space="preserve"> </v>
      </c>
      <c r="E5" s="96">
        <f ca="1">INDIRECT("'"&amp;D$4&amp;"'!F"&amp;$A5,TRUE)</f>
        <v>0</v>
      </c>
      <c r="F5" s="1" t="str">
        <f t="shared" ref="F5" ca="1" si="0">CONCATENATE(INDIRECT("'"&amp;F$4&amp;"'!C"&amp;$A5,TRUE)," ",INDIRECT("'"&amp;F$4&amp;"'!D"&amp;$A5,TRUE))</f>
        <v xml:space="preserve"> </v>
      </c>
      <c r="G5" s="96">
        <f t="shared" ref="G5" ca="1" si="1">INDIRECT("'"&amp;F$4&amp;"'!F"&amp;$A5,TRUE)</f>
        <v>0</v>
      </c>
      <c r="H5" s="1" t="str">
        <f t="shared" ref="H5" ca="1" si="2">CONCATENATE(INDIRECT("'"&amp;H$4&amp;"'!C"&amp;$A5,TRUE)," ",INDIRECT("'"&amp;H$4&amp;"'!D"&amp;$A5,TRUE))</f>
        <v xml:space="preserve"> </v>
      </c>
      <c r="I5" s="96">
        <f t="shared" ref="I5" ca="1" si="3">INDIRECT("'"&amp;H$4&amp;"'!F"&amp;$A5,TRUE)</f>
        <v>0</v>
      </c>
      <c r="J5" s="1" t="str">
        <f t="shared" ref="J5" ca="1" si="4">CONCATENATE(INDIRECT("'"&amp;J$4&amp;"'!C"&amp;$A5,TRUE)," ",INDIRECT("'"&amp;J$4&amp;"'!D"&amp;$A5,TRUE))</f>
        <v xml:space="preserve"> </v>
      </c>
      <c r="K5" s="96">
        <f t="shared" ref="K5" ca="1" si="5">INDIRECT("'"&amp;J$4&amp;"'!F"&amp;$A5,TRUE)</f>
        <v>0</v>
      </c>
      <c r="L5" s="1" t="str">
        <f t="shared" ref="L5" ca="1" si="6">CONCATENATE(INDIRECT("'"&amp;L$4&amp;"'!C"&amp;$A5,TRUE)," ",INDIRECT("'"&amp;L$4&amp;"'!D"&amp;$A5,TRUE))</f>
        <v xml:space="preserve"> </v>
      </c>
      <c r="M5" s="96">
        <f t="shared" ref="M5" ca="1" si="7">INDIRECT("'"&amp;L$4&amp;"'!F"&amp;$A5,TRUE)</f>
        <v>0</v>
      </c>
      <c r="N5" s="1" t="str">
        <f t="shared" ref="N5" ca="1" si="8">CONCATENATE(INDIRECT("'"&amp;N$4&amp;"'!C"&amp;$A5,TRUE)," ",INDIRECT("'"&amp;N$4&amp;"'!D"&amp;$A5,TRUE))</f>
        <v xml:space="preserve"> </v>
      </c>
      <c r="O5" s="96">
        <f t="shared" ref="O5" ca="1" si="9">INDIRECT("'"&amp;N$4&amp;"'!F"&amp;$A5,TRUE)</f>
        <v>0</v>
      </c>
      <c r="P5" s="1" t="str">
        <f t="shared" ref="P5" ca="1" si="10">CONCATENATE(INDIRECT("'"&amp;P$4&amp;"'!C"&amp;$A5,TRUE)," ",INDIRECT("'"&amp;P$4&amp;"'!D"&amp;$A5,TRUE))</f>
        <v xml:space="preserve"> </v>
      </c>
      <c r="Q5" s="96">
        <f t="shared" ref="Q5" ca="1" si="11">INDIRECT("'"&amp;P$4&amp;"'!F"&amp;$A5,TRUE)</f>
        <v>0</v>
      </c>
      <c r="R5" s="1" t="str">
        <f t="shared" ref="R5:AN6" ca="1" si="12">CONCATENATE(INDIRECT("'"&amp;R$4&amp;"'!C"&amp;$A5,TRUE)," ",INDIRECT("'"&amp;R$4&amp;"'!D"&amp;$A5,TRUE))</f>
        <v xml:space="preserve"> </v>
      </c>
      <c r="S5" s="96">
        <f t="shared" ref="S5" ca="1" si="13">INDIRECT("'"&amp;R$4&amp;"'!F"&amp;$A5,TRUE)</f>
        <v>0</v>
      </c>
      <c r="T5" s="1" t="str">
        <f t="shared" ref="T5" ca="1" si="14">CONCATENATE(INDIRECT("'"&amp;T$4&amp;"'!C"&amp;$A5,TRUE)," ",INDIRECT("'"&amp;T$4&amp;"'!D"&amp;$A5,TRUE))</f>
        <v xml:space="preserve"> </v>
      </c>
      <c r="U5" s="96">
        <f t="shared" ref="U5" ca="1" si="15">INDIRECT("'"&amp;T$4&amp;"'!F"&amp;$A5,TRUE)</f>
        <v>0</v>
      </c>
      <c r="V5" s="1" t="str">
        <f t="shared" ref="V5" ca="1" si="16">CONCATENATE(INDIRECT("'"&amp;V$4&amp;"'!C"&amp;$A5,TRUE)," ",INDIRECT("'"&amp;V$4&amp;"'!D"&amp;$A5,TRUE))</f>
        <v xml:space="preserve"> </v>
      </c>
      <c r="W5" s="96">
        <f t="shared" ref="W5" ca="1" si="17">INDIRECT("'"&amp;V$4&amp;"'!F"&amp;$A5,TRUE)</f>
        <v>0</v>
      </c>
      <c r="X5" s="1" t="str">
        <f t="shared" ref="X5" ca="1" si="18">CONCATENATE(INDIRECT("'"&amp;X$4&amp;"'!C"&amp;$A5,TRUE)," ",INDIRECT("'"&amp;X$4&amp;"'!D"&amp;$A5,TRUE))</f>
        <v xml:space="preserve"> </v>
      </c>
      <c r="Y5" s="96">
        <f t="shared" ref="Y5" ca="1" si="19">INDIRECT("'"&amp;X$4&amp;"'!F"&amp;$A5,TRUE)</f>
        <v>0</v>
      </c>
      <c r="Z5" s="1" t="str">
        <f t="shared" ref="Z5" ca="1" si="20">CONCATENATE(INDIRECT("'"&amp;Z$4&amp;"'!C"&amp;$A5,TRUE)," ",INDIRECT("'"&amp;Z$4&amp;"'!D"&amp;$A5,TRUE))</f>
        <v xml:space="preserve"> </v>
      </c>
      <c r="AA5" s="96">
        <f t="shared" ref="AA5" ca="1" si="21">INDIRECT("'"&amp;Z$4&amp;"'!F"&amp;$A5,TRUE)</f>
        <v>0</v>
      </c>
      <c r="AB5" s="1" t="str">
        <f t="shared" ref="AB5" ca="1" si="22">CONCATENATE(INDIRECT("'"&amp;AB$4&amp;"'!C"&amp;$A5,TRUE)," ",INDIRECT("'"&amp;AB$4&amp;"'!D"&amp;$A5,TRUE))</f>
        <v xml:space="preserve"> </v>
      </c>
      <c r="AC5" s="96">
        <f t="shared" ref="AC5" ca="1" si="23">INDIRECT("'"&amp;AB$4&amp;"'!F"&amp;$A5,TRUE)</f>
        <v>0</v>
      </c>
      <c r="AD5" s="1" t="str">
        <f t="shared" ref="AD5" ca="1" si="24">CONCATENATE(INDIRECT("'"&amp;AD$4&amp;"'!C"&amp;$A5,TRUE)," ",INDIRECT("'"&amp;AD$4&amp;"'!D"&amp;$A5,TRUE))</f>
        <v xml:space="preserve"> </v>
      </c>
      <c r="AE5" s="96">
        <f t="shared" ref="AE5" ca="1" si="25">INDIRECT("'"&amp;AD$4&amp;"'!F"&amp;$A5,TRUE)</f>
        <v>0</v>
      </c>
      <c r="AF5" s="1" t="str">
        <f t="shared" ref="AF5" ca="1" si="26">CONCATENATE(INDIRECT("'"&amp;AF$4&amp;"'!C"&amp;$A5,TRUE)," ",INDIRECT("'"&amp;AF$4&amp;"'!D"&amp;$A5,TRUE))</f>
        <v xml:space="preserve"> </v>
      </c>
      <c r="AG5" s="96">
        <f t="shared" ref="AG5" ca="1" si="27">INDIRECT("'"&amp;AF$4&amp;"'!F"&amp;$A5,TRUE)</f>
        <v>0</v>
      </c>
      <c r="AH5" s="1" t="str">
        <f t="shared" ref="AH5" ca="1" si="28">CONCATENATE(INDIRECT("'"&amp;AH$4&amp;"'!C"&amp;$A5,TRUE)," ",INDIRECT("'"&amp;AH$4&amp;"'!D"&amp;$A5,TRUE))</f>
        <v xml:space="preserve"> </v>
      </c>
      <c r="AI5" s="96">
        <f t="shared" ref="AI5" ca="1" si="29">INDIRECT("'"&amp;AH$4&amp;"'!F"&amp;$A5,TRUE)</f>
        <v>0</v>
      </c>
      <c r="AJ5" s="1" t="str">
        <f t="shared" ref="AJ5" ca="1" si="30">CONCATENATE(INDIRECT("'"&amp;AJ$4&amp;"'!C"&amp;$A5,TRUE)," ",INDIRECT("'"&amp;AJ$4&amp;"'!D"&amp;$A5,TRUE))</f>
        <v xml:space="preserve"> </v>
      </c>
      <c r="AK5" s="96">
        <f t="shared" ref="AK5" ca="1" si="31">INDIRECT("'"&amp;AJ$4&amp;"'!F"&amp;$A5,TRUE)</f>
        <v>0</v>
      </c>
      <c r="AL5" s="1" t="str">
        <f t="shared" ref="AL5" ca="1" si="32">CONCATENATE(INDIRECT("'"&amp;AL$4&amp;"'!C"&amp;$A5,TRUE)," ",INDIRECT("'"&amp;AL$4&amp;"'!D"&amp;$A5,TRUE))</f>
        <v xml:space="preserve"> </v>
      </c>
      <c r="AM5" s="96">
        <f t="shared" ref="AM5" ca="1" si="33">INDIRECT("'"&amp;AL$4&amp;"'!F"&amp;$A5,TRUE)</f>
        <v>0</v>
      </c>
      <c r="AN5" s="1" t="str">
        <f t="shared" ref="AN5" ca="1" si="34">CONCATENATE(INDIRECT("'"&amp;AN$4&amp;"'!C"&amp;$A5,TRUE)," ",INDIRECT("'"&amp;AN$4&amp;"'!D"&amp;$A5,TRUE))</f>
        <v xml:space="preserve"> </v>
      </c>
      <c r="AO5" s="96">
        <f t="shared" ref="AO5" ca="1" si="35">INDIRECT("'"&amp;AN$4&amp;"'!F"&amp;$A5,TRUE)</f>
        <v>0</v>
      </c>
    </row>
    <row r="6" spans="1:41" x14ac:dyDescent="0.25">
      <c r="A6">
        <v>21</v>
      </c>
      <c r="B6" s="1" t="str">
        <f t="shared" ref="B6:P29" ca="1" si="36">CONCATENATE(INDIRECT("'"&amp;B$4&amp;"'!C"&amp;$A6,TRUE)," ",INDIRECT("'"&amp;B$4&amp;"'!D"&amp;$A6,TRUE))</f>
        <v xml:space="preserve"> </v>
      </c>
      <c r="C6" s="96">
        <f t="shared" ref="C6:E29" ca="1" si="37">INDIRECT("'"&amp;B$4&amp;"'!F"&amp;$A6,TRUE)</f>
        <v>0</v>
      </c>
      <c r="D6" s="1" t="str">
        <f t="shared" ca="1" si="36"/>
        <v xml:space="preserve"> </v>
      </c>
      <c r="E6" s="96">
        <f t="shared" ca="1" si="37"/>
        <v>0</v>
      </c>
      <c r="F6" s="1" t="str">
        <f t="shared" ca="1" si="36"/>
        <v xml:space="preserve"> </v>
      </c>
      <c r="G6" s="96">
        <f t="shared" ref="G6" ca="1" si="38">INDIRECT("'"&amp;F$4&amp;"'!F"&amp;$A6,TRUE)</f>
        <v>0</v>
      </c>
      <c r="H6" s="1" t="str">
        <f t="shared" ca="1" si="36"/>
        <v xml:space="preserve"> </v>
      </c>
      <c r="I6" s="96">
        <f t="shared" ref="I6" ca="1" si="39">INDIRECT("'"&amp;H$4&amp;"'!F"&amp;$A6,TRUE)</f>
        <v>0</v>
      </c>
      <c r="J6" s="1" t="str">
        <f t="shared" ca="1" si="36"/>
        <v xml:space="preserve"> </v>
      </c>
      <c r="K6" s="96">
        <f t="shared" ref="K6" ca="1" si="40">INDIRECT("'"&amp;J$4&amp;"'!F"&amp;$A6,TRUE)</f>
        <v>0</v>
      </c>
      <c r="L6" s="1" t="str">
        <f t="shared" ca="1" si="36"/>
        <v xml:space="preserve"> </v>
      </c>
      <c r="M6" s="96">
        <f t="shared" ref="M6" ca="1" si="41">INDIRECT("'"&amp;L$4&amp;"'!F"&amp;$A6,TRUE)</f>
        <v>0</v>
      </c>
      <c r="N6" s="1" t="str">
        <f t="shared" ca="1" si="36"/>
        <v xml:space="preserve"> </v>
      </c>
      <c r="O6" s="96">
        <f t="shared" ref="O6" ca="1" si="42">INDIRECT("'"&amp;N$4&amp;"'!F"&amp;$A6,TRUE)</f>
        <v>0</v>
      </c>
      <c r="P6" s="1" t="str">
        <f t="shared" ca="1" si="36"/>
        <v xml:space="preserve"> </v>
      </c>
      <c r="Q6" s="96">
        <f t="shared" ref="Q6" ca="1" si="43">INDIRECT("'"&amp;P$4&amp;"'!F"&amp;$A6,TRUE)</f>
        <v>0</v>
      </c>
      <c r="R6" s="1" t="str">
        <f t="shared" ca="1" si="12"/>
        <v xml:space="preserve"> </v>
      </c>
      <c r="S6" s="96">
        <f t="shared" ref="S6" ca="1" si="44">INDIRECT("'"&amp;R$4&amp;"'!F"&amp;$A6,TRUE)</f>
        <v>0</v>
      </c>
      <c r="T6" s="1" t="str">
        <f t="shared" ca="1" si="12"/>
        <v xml:space="preserve"> </v>
      </c>
      <c r="U6" s="96">
        <f t="shared" ref="U6" ca="1" si="45">INDIRECT("'"&amp;T$4&amp;"'!F"&amp;$A6,TRUE)</f>
        <v>0</v>
      </c>
      <c r="V6" s="1" t="str">
        <f t="shared" ca="1" si="12"/>
        <v xml:space="preserve"> </v>
      </c>
      <c r="W6" s="96">
        <f t="shared" ref="W6" ca="1" si="46">INDIRECT("'"&amp;V$4&amp;"'!F"&amp;$A6,TRUE)</f>
        <v>0</v>
      </c>
      <c r="X6" s="1" t="str">
        <f t="shared" ca="1" si="12"/>
        <v xml:space="preserve"> </v>
      </c>
      <c r="Y6" s="96">
        <f t="shared" ref="Y6" ca="1" si="47">INDIRECT("'"&amp;X$4&amp;"'!F"&amp;$A6,TRUE)</f>
        <v>0</v>
      </c>
      <c r="Z6" s="1" t="str">
        <f t="shared" ca="1" si="12"/>
        <v xml:space="preserve"> </v>
      </c>
      <c r="AA6" s="96">
        <f t="shared" ref="AA6" ca="1" si="48">INDIRECT("'"&amp;Z$4&amp;"'!F"&amp;$A6,TRUE)</f>
        <v>0</v>
      </c>
      <c r="AB6" s="1" t="str">
        <f t="shared" ca="1" si="12"/>
        <v xml:space="preserve"> </v>
      </c>
      <c r="AC6" s="96">
        <f t="shared" ref="AC6" ca="1" si="49">INDIRECT("'"&amp;AB$4&amp;"'!F"&amp;$A6,TRUE)</f>
        <v>0</v>
      </c>
      <c r="AD6" s="1" t="str">
        <f t="shared" ca="1" si="12"/>
        <v xml:space="preserve"> </v>
      </c>
      <c r="AE6" s="96">
        <f t="shared" ref="AE6" ca="1" si="50">INDIRECT("'"&amp;AD$4&amp;"'!F"&amp;$A6,TRUE)</f>
        <v>0</v>
      </c>
      <c r="AF6" s="1" t="str">
        <f t="shared" ca="1" si="12"/>
        <v xml:space="preserve"> </v>
      </c>
      <c r="AG6" s="96">
        <f t="shared" ref="AG6" ca="1" si="51">INDIRECT("'"&amp;AF$4&amp;"'!F"&amp;$A6,TRUE)</f>
        <v>0</v>
      </c>
      <c r="AH6" s="1" t="str">
        <f t="shared" ca="1" si="12"/>
        <v xml:space="preserve"> </v>
      </c>
      <c r="AI6" s="96">
        <f t="shared" ref="AI6" ca="1" si="52">INDIRECT("'"&amp;AH$4&amp;"'!F"&amp;$A6,TRUE)</f>
        <v>0</v>
      </c>
      <c r="AJ6" s="1" t="str">
        <f t="shared" ca="1" si="12"/>
        <v xml:space="preserve"> </v>
      </c>
      <c r="AK6" s="96">
        <f t="shared" ref="AK6" ca="1" si="53">INDIRECT("'"&amp;AJ$4&amp;"'!F"&amp;$A6,TRUE)</f>
        <v>0</v>
      </c>
      <c r="AL6" s="1" t="str">
        <f t="shared" ca="1" si="12"/>
        <v xml:space="preserve"> </v>
      </c>
      <c r="AM6" s="96">
        <f t="shared" ref="AM6" ca="1" si="54">INDIRECT("'"&amp;AL$4&amp;"'!F"&amp;$A6,TRUE)</f>
        <v>0</v>
      </c>
      <c r="AN6" s="1" t="str">
        <f t="shared" ca="1" si="12"/>
        <v xml:space="preserve"> </v>
      </c>
      <c r="AO6" s="96">
        <f t="shared" ref="AO6" ca="1" si="55">INDIRECT("'"&amp;AN$4&amp;"'!F"&amp;$A6,TRUE)</f>
        <v>0</v>
      </c>
    </row>
    <row r="7" spans="1:41" x14ac:dyDescent="0.25">
      <c r="A7" s="1">
        <v>22</v>
      </c>
      <c r="B7" s="1" t="str">
        <f t="shared" ca="1" si="36"/>
        <v xml:space="preserve"> </v>
      </c>
      <c r="C7" s="96">
        <f t="shared" ca="1" si="37"/>
        <v>0</v>
      </c>
      <c r="D7" s="1" t="str">
        <f t="shared" ca="1" si="36"/>
        <v xml:space="preserve"> </v>
      </c>
      <c r="E7" s="96">
        <f t="shared" ca="1" si="37"/>
        <v>0</v>
      </c>
      <c r="F7" s="1" t="str">
        <f t="shared" ref="F7:AN21" ca="1" si="56">CONCATENATE(INDIRECT("'"&amp;F$4&amp;"'!C"&amp;$A7,TRUE)," ",INDIRECT("'"&amp;F$4&amp;"'!D"&amp;$A7,TRUE))</f>
        <v xml:space="preserve"> </v>
      </c>
      <c r="G7" s="96">
        <f t="shared" ref="G7" ca="1" si="57">INDIRECT("'"&amp;F$4&amp;"'!F"&amp;$A7,TRUE)</f>
        <v>0</v>
      </c>
      <c r="H7" s="1" t="str">
        <f t="shared" ca="1" si="56"/>
        <v xml:space="preserve"> </v>
      </c>
      <c r="I7" s="96">
        <f t="shared" ref="I7" ca="1" si="58">INDIRECT("'"&amp;H$4&amp;"'!F"&amp;$A7,TRUE)</f>
        <v>0</v>
      </c>
      <c r="J7" s="1" t="str">
        <f t="shared" ca="1" si="56"/>
        <v xml:space="preserve"> </v>
      </c>
      <c r="K7" s="96">
        <f t="shared" ref="K7" ca="1" si="59">INDIRECT("'"&amp;J$4&amp;"'!F"&amp;$A7,TRUE)</f>
        <v>0</v>
      </c>
      <c r="L7" s="1" t="str">
        <f t="shared" ca="1" si="56"/>
        <v xml:space="preserve"> </v>
      </c>
      <c r="M7" s="96">
        <f t="shared" ref="M7" ca="1" si="60">INDIRECT("'"&amp;L$4&amp;"'!F"&amp;$A7,TRUE)</f>
        <v>0</v>
      </c>
      <c r="N7" s="1" t="str">
        <f t="shared" ca="1" si="56"/>
        <v xml:space="preserve"> </v>
      </c>
      <c r="O7" s="96">
        <f t="shared" ref="O7" ca="1" si="61">INDIRECT("'"&amp;N$4&amp;"'!F"&amp;$A7,TRUE)</f>
        <v>0</v>
      </c>
      <c r="P7" s="1" t="str">
        <f t="shared" ca="1" si="56"/>
        <v xml:space="preserve"> </v>
      </c>
      <c r="Q7" s="96">
        <f t="shared" ref="Q7" ca="1" si="62">INDIRECT("'"&amp;P$4&amp;"'!F"&amp;$A7,TRUE)</f>
        <v>0</v>
      </c>
      <c r="R7" s="1" t="str">
        <f t="shared" ca="1" si="56"/>
        <v xml:space="preserve"> </v>
      </c>
      <c r="S7" s="96">
        <f t="shared" ref="S7" ca="1" si="63">INDIRECT("'"&amp;R$4&amp;"'!F"&amp;$A7,TRUE)</f>
        <v>0</v>
      </c>
      <c r="T7" s="1" t="str">
        <f t="shared" ca="1" si="56"/>
        <v xml:space="preserve"> </v>
      </c>
      <c r="U7" s="96">
        <f t="shared" ref="U7" ca="1" si="64">INDIRECT("'"&amp;T$4&amp;"'!F"&amp;$A7,TRUE)</f>
        <v>0</v>
      </c>
      <c r="V7" s="1" t="str">
        <f t="shared" ca="1" si="56"/>
        <v xml:space="preserve"> </v>
      </c>
      <c r="W7" s="96">
        <f t="shared" ref="W7" ca="1" si="65">INDIRECT("'"&amp;V$4&amp;"'!F"&amp;$A7,TRUE)</f>
        <v>0</v>
      </c>
      <c r="X7" s="1" t="str">
        <f t="shared" ca="1" si="56"/>
        <v xml:space="preserve"> </v>
      </c>
      <c r="Y7" s="96">
        <f t="shared" ref="Y7" ca="1" si="66">INDIRECT("'"&amp;X$4&amp;"'!F"&amp;$A7,TRUE)</f>
        <v>0</v>
      </c>
      <c r="Z7" s="1" t="str">
        <f t="shared" ca="1" si="56"/>
        <v xml:space="preserve"> </v>
      </c>
      <c r="AA7" s="96">
        <f t="shared" ref="AA7" ca="1" si="67">INDIRECT("'"&amp;Z$4&amp;"'!F"&amp;$A7,TRUE)</f>
        <v>0</v>
      </c>
      <c r="AB7" s="1" t="str">
        <f t="shared" ca="1" si="56"/>
        <v xml:space="preserve"> </v>
      </c>
      <c r="AC7" s="96">
        <f t="shared" ref="AC7" ca="1" si="68">INDIRECT("'"&amp;AB$4&amp;"'!F"&amp;$A7,TRUE)</f>
        <v>0</v>
      </c>
      <c r="AD7" s="1" t="str">
        <f t="shared" ca="1" si="56"/>
        <v xml:space="preserve"> </v>
      </c>
      <c r="AE7" s="96">
        <f t="shared" ref="AE7" ca="1" si="69">INDIRECT("'"&amp;AD$4&amp;"'!F"&amp;$A7,TRUE)</f>
        <v>0</v>
      </c>
      <c r="AF7" s="1" t="str">
        <f t="shared" ca="1" si="56"/>
        <v xml:space="preserve"> </v>
      </c>
      <c r="AG7" s="96">
        <f t="shared" ref="AG7" ca="1" si="70">INDIRECT("'"&amp;AF$4&amp;"'!F"&amp;$A7,TRUE)</f>
        <v>0</v>
      </c>
      <c r="AH7" s="1" t="str">
        <f t="shared" ca="1" si="56"/>
        <v xml:space="preserve"> </v>
      </c>
      <c r="AI7" s="96">
        <f t="shared" ref="AI7" ca="1" si="71">INDIRECT("'"&amp;AH$4&amp;"'!F"&amp;$A7,TRUE)</f>
        <v>0</v>
      </c>
      <c r="AJ7" s="1" t="str">
        <f t="shared" ca="1" si="56"/>
        <v xml:space="preserve"> </v>
      </c>
      <c r="AK7" s="96">
        <f t="shared" ref="AK7" ca="1" si="72">INDIRECT("'"&amp;AJ$4&amp;"'!F"&amp;$A7,TRUE)</f>
        <v>0</v>
      </c>
      <c r="AL7" s="1" t="str">
        <f t="shared" ca="1" si="56"/>
        <v xml:space="preserve"> </v>
      </c>
      <c r="AM7" s="96">
        <f t="shared" ref="AM7" ca="1" si="73">INDIRECT("'"&amp;AL$4&amp;"'!F"&amp;$A7,TRUE)</f>
        <v>0</v>
      </c>
      <c r="AN7" s="1" t="str">
        <f t="shared" ca="1" si="56"/>
        <v xml:space="preserve"> </v>
      </c>
      <c r="AO7" s="96">
        <f t="shared" ref="AO7" ca="1" si="74">INDIRECT("'"&amp;AN$4&amp;"'!F"&amp;$A7,TRUE)</f>
        <v>0</v>
      </c>
    </row>
    <row r="8" spans="1:41" x14ac:dyDescent="0.25">
      <c r="A8" s="1">
        <v>23</v>
      </c>
      <c r="B8" s="1" t="str">
        <f t="shared" ca="1" si="36"/>
        <v xml:space="preserve"> </v>
      </c>
      <c r="C8" s="96">
        <f t="shared" ca="1" si="37"/>
        <v>0</v>
      </c>
      <c r="D8" s="1" t="str">
        <f t="shared" ca="1" si="36"/>
        <v xml:space="preserve"> </v>
      </c>
      <c r="E8" s="96">
        <f t="shared" ca="1" si="37"/>
        <v>0</v>
      </c>
      <c r="F8" s="1" t="str">
        <f t="shared" ca="1" si="56"/>
        <v xml:space="preserve"> </v>
      </c>
      <c r="G8" s="96">
        <f t="shared" ref="G8" ca="1" si="75">INDIRECT("'"&amp;F$4&amp;"'!F"&amp;$A8,TRUE)</f>
        <v>0</v>
      </c>
      <c r="H8" s="1" t="str">
        <f t="shared" ca="1" si="56"/>
        <v xml:space="preserve"> </v>
      </c>
      <c r="I8" s="96">
        <f t="shared" ref="I8" ca="1" si="76">INDIRECT("'"&amp;H$4&amp;"'!F"&amp;$A8,TRUE)</f>
        <v>0</v>
      </c>
      <c r="J8" s="1" t="str">
        <f t="shared" ca="1" si="56"/>
        <v xml:space="preserve"> </v>
      </c>
      <c r="K8" s="96">
        <f t="shared" ref="K8" ca="1" si="77">INDIRECT("'"&amp;J$4&amp;"'!F"&amp;$A8,TRUE)</f>
        <v>0</v>
      </c>
      <c r="L8" s="1" t="str">
        <f t="shared" ca="1" si="56"/>
        <v xml:space="preserve"> </v>
      </c>
      <c r="M8" s="96">
        <f t="shared" ref="M8" ca="1" si="78">INDIRECT("'"&amp;L$4&amp;"'!F"&amp;$A8,TRUE)</f>
        <v>0</v>
      </c>
      <c r="N8" s="1" t="str">
        <f t="shared" ca="1" si="56"/>
        <v xml:space="preserve"> </v>
      </c>
      <c r="O8" s="96">
        <f t="shared" ref="O8" ca="1" si="79">INDIRECT("'"&amp;N$4&amp;"'!F"&amp;$A8,TRUE)</f>
        <v>0</v>
      </c>
      <c r="P8" s="1" t="str">
        <f t="shared" ca="1" si="56"/>
        <v xml:space="preserve"> </v>
      </c>
      <c r="Q8" s="96">
        <f t="shared" ref="Q8" ca="1" si="80">INDIRECT("'"&amp;P$4&amp;"'!F"&amp;$A8,TRUE)</f>
        <v>0</v>
      </c>
      <c r="R8" s="1" t="str">
        <f t="shared" ca="1" si="56"/>
        <v xml:space="preserve"> </v>
      </c>
      <c r="S8" s="96">
        <f t="shared" ref="S8" ca="1" si="81">INDIRECT("'"&amp;R$4&amp;"'!F"&amp;$A8,TRUE)</f>
        <v>0</v>
      </c>
      <c r="T8" s="1" t="str">
        <f t="shared" ca="1" si="56"/>
        <v xml:space="preserve"> </v>
      </c>
      <c r="U8" s="96">
        <f t="shared" ref="U8" ca="1" si="82">INDIRECT("'"&amp;T$4&amp;"'!F"&amp;$A8,TRUE)</f>
        <v>0</v>
      </c>
      <c r="V8" s="1" t="str">
        <f t="shared" ca="1" si="56"/>
        <v xml:space="preserve"> </v>
      </c>
      <c r="W8" s="96">
        <f t="shared" ref="W8" ca="1" si="83">INDIRECT("'"&amp;V$4&amp;"'!F"&amp;$A8,TRUE)</f>
        <v>0</v>
      </c>
      <c r="X8" s="1" t="str">
        <f t="shared" ca="1" si="56"/>
        <v xml:space="preserve"> </v>
      </c>
      <c r="Y8" s="96">
        <f t="shared" ref="Y8" ca="1" si="84">INDIRECT("'"&amp;X$4&amp;"'!F"&amp;$A8,TRUE)</f>
        <v>0</v>
      </c>
      <c r="Z8" s="1" t="str">
        <f t="shared" ca="1" si="56"/>
        <v xml:space="preserve"> </v>
      </c>
      <c r="AA8" s="96">
        <f t="shared" ref="AA8" ca="1" si="85">INDIRECT("'"&amp;Z$4&amp;"'!F"&amp;$A8,TRUE)</f>
        <v>0</v>
      </c>
      <c r="AB8" s="1" t="str">
        <f t="shared" ca="1" si="56"/>
        <v xml:space="preserve"> </v>
      </c>
      <c r="AC8" s="96">
        <f t="shared" ref="AC8" ca="1" si="86">INDIRECT("'"&amp;AB$4&amp;"'!F"&amp;$A8,TRUE)</f>
        <v>0</v>
      </c>
      <c r="AD8" s="1" t="str">
        <f t="shared" ca="1" si="56"/>
        <v xml:space="preserve"> </v>
      </c>
      <c r="AE8" s="96">
        <f t="shared" ref="AE8" ca="1" si="87">INDIRECT("'"&amp;AD$4&amp;"'!F"&amp;$A8,TRUE)</f>
        <v>0</v>
      </c>
      <c r="AF8" s="1" t="str">
        <f t="shared" ca="1" si="56"/>
        <v xml:space="preserve"> </v>
      </c>
      <c r="AG8" s="96">
        <f t="shared" ref="AG8" ca="1" si="88">INDIRECT("'"&amp;AF$4&amp;"'!F"&amp;$A8,TRUE)</f>
        <v>0</v>
      </c>
      <c r="AH8" s="1" t="str">
        <f t="shared" ca="1" si="56"/>
        <v xml:space="preserve"> </v>
      </c>
      <c r="AI8" s="96">
        <f t="shared" ref="AI8" ca="1" si="89">INDIRECT("'"&amp;AH$4&amp;"'!F"&amp;$A8,TRUE)</f>
        <v>0</v>
      </c>
      <c r="AJ8" s="1" t="str">
        <f t="shared" ca="1" si="56"/>
        <v xml:space="preserve"> </v>
      </c>
      <c r="AK8" s="96">
        <f t="shared" ref="AK8" ca="1" si="90">INDIRECT("'"&amp;AJ$4&amp;"'!F"&amp;$A8,TRUE)</f>
        <v>0</v>
      </c>
      <c r="AL8" s="1" t="str">
        <f t="shared" ca="1" si="56"/>
        <v xml:space="preserve"> </v>
      </c>
      <c r="AM8" s="96">
        <f t="shared" ref="AM8" ca="1" si="91">INDIRECT("'"&amp;AL$4&amp;"'!F"&amp;$A8,TRUE)</f>
        <v>0</v>
      </c>
      <c r="AN8" s="1" t="str">
        <f t="shared" ca="1" si="56"/>
        <v xml:space="preserve"> </v>
      </c>
      <c r="AO8" s="96">
        <f t="shared" ref="AO8" ca="1" si="92">INDIRECT("'"&amp;AN$4&amp;"'!F"&amp;$A8,TRUE)</f>
        <v>0</v>
      </c>
    </row>
    <row r="9" spans="1:41" x14ac:dyDescent="0.25">
      <c r="A9" s="1">
        <v>24</v>
      </c>
      <c r="B9" s="1" t="str">
        <f t="shared" ca="1" si="36"/>
        <v xml:space="preserve"> </v>
      </c>
      <c r="C9" s="96">
        <f t="shared" ca="1" si="37"/>
        <v>0</v>
      </c>
      <c r="D9" s="1" t="str">
        <f t="shared" ca="1" si="36"/>
        <v xml:space="preserve"> </v>
      </c>
      <c r="E9" s="96">
        <f t="shared" ca="1" si="37"/>
        <v>0</v>
      </c>
      <c r="F9" s="1" t="str">
        <f t="shared" ca="1" si="56"/>
        <v xml:space="preserve"> </v>
      </c>
      <c r="G9" s="96">
        <f t="shared" ref="G9" ca="1" si="93">INDIRECT("'"&amp;F$4&amp;"'!F"&amp;$A9,TRUE)</f>
        <v>0</v>
      </c>
      <c r="H9" s="1" t="str">
        <f t="shared" ca="1" si="56"/>
        <v xml:space="preserve"> </v>
      </c>
      <c r="I9" s="96">
        <f t="shared" ref="I9" ca="1" si="94">INDIRECT("'"&amp;H$4&amp;"'!F"&amp;$A9,TRUE)</f>
        <v>0</v>
      </c>
      <c r="J9" s="1" t="str">
        <f t="shared" ca="1" si="56"/>
        <v xml:space="preserve"> </v>
      </c>
      <c r="K9" s="96">
        <f t="shared" ref="K9" ca="1" si="95">INDIRECT("'"&amp;J$4&amp;"'!F"&amp;$A9,TRUE)</f>
        <v>0</v>
      </c>
      <c r="L9" s="1" t="str">
        <f t="shared" ca="1" si="56"/>
        <v xml:space="preserve"> </v>
      </c>
      <c r="M9" s="96">
        <f t="shared" ref="M9" ca="1" si="96">INDIRECT("'"&amp;L$4&amp;"'!F"&amp;$A9,TRUE)</f>
        <v>0</v>
      </c>
      <c r="N9" s="1" t="str">
        <f t="shared" ca="1" si="56"/>
        <v xml:space="preserve"> </v>
      </c>
      <c r="O9" s="96">
        <f t="shared" ref="O9" ca="1" si="97">INDIRECT("'"&amp;N$4&amp;"'!F"&amp;$A9,TRUE)</f>
        <v>0</v>
      </c>
      <c r="P9" s="1" t="str">
        <f t="shared" ca="1" si="56"/>
        <v xml:space="preserve"> </v>
      </c>
      <c r="Q9" s="96">
        <f t="shared" ref="Q9" ca="1" si="98">INDIRECT("'"&amp;P$4&amp;"'!F"&amp;$A9,TRUE)</f>
        <v>0</v>
      </c>
      <c r="R9" s="1" t="str">
        <f t="shared" ca="1" si="56"/>
        <v xml:space="preserve"> </v>
      </c>
      <c r="S9" s="96">
        <f t="shared" ref="S9" ca="1" si="99">INDIRECT("'"&amp;R$4&amp;"'!F"&amp;$A9,TRUE)</f>
        <v>0</v>
      </c>
      <c r="T9" s="1" t="str">
        <f t="shared" ca="1" si="56"/>
        <v xml:space="preserve"> </v>
      </c>
      <c r="U9" s="96">
        <f t="shared" ref="U9" ca="1" si="100">INDIRECT("'"&amp;T$4&amp;"'!F"&amp;$A9,TRUE)</f>
        <v>0</v>
      </c>
      <c r="V9" s="1" t="str">
        <f t="shared" ca="1" si="56"/>
        <v xml:space="preserve"> </v>
      </c>
      <c r="W9" s="96">
        <f t="shared" ref="W9" ca="1" si="101">INDIRECT("'"&amp;V$4&amp;"'!F"&amp;$A9,TRUE)</f>
        <v>0</v>
      </c>
      <c r="X9" s="1" t="str">
        <f t="shared" ca="1" si="56"/>
        <v xml:space="preserve"> </v>
      </c>
      <c r="Y9" s="96">
        <f t="shared" ref="Y9" ca="1" si="102">INDIRECT("'"&amp;X$4&amp;"'!F"&amp;$A9,TRUE)</f>
        <v>0</v>
      </c>
      <c r="Z9" s="1" t="str">
        <f t="shared" ca="1" si="56"/>
        <v xml:space="preserve"> </v>
      </c>
      <c r="AA9" s="96">
        <f t="shared" ref="AA9" ca="1" si="103">INDIRECT("'"&amp;Z$4&amp;"'!F"&amp;$A9,TRUE)</f>
        <v>0</v>
      </c>
      <c r="AB9" s="1" t="str">
        <f t="shared" ca="1" si="56"/>
        <v xml:space="preserve"> </v>
      </c>
      <c r="AC9" s="96">
        <f t="shared" ref="AC9" ca="1" si="104">INDIRECT("'"&amp;AB$4&amp;"'!F"&amp;$A9,TRUE)</f>
        <v>0</v>
      </c>
      <c r="AD9" s="1" t="str">
        <f t="shared" ca="1" si="56"/>
        <v xml:space="preserve"> </v>
      </c>
      <c r="AE9" s="96">
        <f t="shared" ref="AE9" ca="1" si="105">INDIRECT("'"&amp;AD$4&amp;"'!F"&amp;$A9,TRUE)</f>
        <v>0</v>
      </c>
      <c r="AF9" s="1" t="str">
        <f t="shared" ca="1" si="56"/>
        <v xml:space="preserve"> </v>
      </c>
      <c r="AG9" s="96">
        <f t="shared" ref="AG9" ca="1" si="106">INDIRECT("'"&amp;AF$4&amp;"'!F"&amp;$A9,TRUE)</f>
        <v>0</v>
      </c>
      <c r="AH9" s="1" t="str">
        <f t="shared" ca="1" si="56"/>
        <v xml:space="preserve"> </v>
      </c>
      <c r="AI9" s="96">
        <f t="shared" ref="AI9" ca="1" si="107">INDIRECT("'"&amp;AH$4&amp;"'!F"&amp;$A9,TRUE)</f>
        <v>0</v>
      </c>
      <c r="AJ9" s="1" t="str">
        <f t="shared" ca="1" si="56"/>
        <v xml:space="preserve"> </v>
      </c>
      <c r="AK9" s="96">
        <f t="shared" ref="AK9" ca="1" si="108">INDIRECT("'"&amp;AJ$4&amp;"'!F"&amp;$A9,TRUE)</f>
        <v>0</v>
      </c>
      <c r="AL9" s="1" t="str">
        <f t="shared" ca="1" si="56"/>
        <v xml:space="preserve"> </v>
      </c>
      <c r="AM9" s="96">
        <f t="shared" ref="AM9" ca="1" si="109">INDIRECT("'"&amp;AL$4&amp;"'!F"&amp;$A9,TRUE)</f>
        <v>0</v>
      </c>
      <c r="AN9" s="1" t="str">
        <f t="shared" ca="1" si="56"/>
        <v xml:space="preserve"> </v>
      </c>
      <c r="AO9" s="96">
        <f t="shared" ref="AO9" ca="1" si="110">INDIRECT("'"&amp;AN$4&amp;"'!F"&amp;$A9,TRUE)</f>
        <v>0</v>
      </c>
    </row>
    <row r="10" spans="1:41" x14ac:dyDescent="0.25">
      <c r="A10" s="1">
        <v>25</v>
      </c>
      <c r="B10" s="1" t="str">
        <f t="shared" ca="1" si="36"/>
        <v xml:space="preserve"> </v>
      </c>
      <c r="C10" s="96">
        <f t="shared" ca="1" si="37"/>
        <v>0</v>
      </c>
      <c r="D10" s="1" t="str">
        <f t="shared" ca="1" si="36"/>
        <v xml:space="preserve"> </v>
      </c>
      <c r="E10" s="96">
        <f t="shared" ca="1" si="37"/>
        <v>0</v>
      </c>
      <c r="F10" s="1" t="str">
        <f t="shared" ca="1" si="56"/>
        <v xml:space="preserve"> </v>
      </c>
      <c r="G10" s="96">
        <f t="shared" ref="G10" ca="1" si="111">INDIRECT("'"&amp;F$4&amp;"'!F"&amp;$A10,TRUE)</f>
        <v>0</v>
      </c>
      <c r="H10" s="1" t="str">
        <f t="shared" ca="1" si="56"/>
        <v xml:space="preserve"> </v>
      </c>
      <c r="I10" s="96">
        <f t="shared" ref="I10" ca="1" si="112">INDIRECT("'"&amp;H$4&amp;"'!F"&amp;$A10,TRUE)</f>
        <v>0</v>
      </c>
      <c r="J10" s="1" t="str">
        <f t="shared" ca="1" si="56"/>
        <v xml:space="preserve"> </v>
      </c>
      <c r="K10" s="96">
        <f t="shared" ref="K10" ca="1" si="113">INDIRECT("'"&amp;J$4&amp;"'!F"&amp;$A10,TRUE)</f>
        <v>0</v>
      </c>
      <c r="L10" s="1" t="str">
        <f t="shared" ca="1" si="56"/>
        <v xml:space="preserve"> </v>
      </c>
      <c r="M10" s="96">
        <f t="shared" ref="M10" ca="1" si="114">INDIRECT("'"&amp;L$4&amp;"'!F"&amp;$A10,TRUE)</f>
        <v>0</v>
      </c>
      <c r="N10" s="1" t="str">
        <f t="shared" ca="1" si="56"/>
        <v xml:space="preserve"> </v>
      </c>
      <c r="O10" s="96">
        <f t="shared" ref="O10" ca="1" si="115">INDIRECT("'"&amp;N$4&amp;"'!F"&amp;$A10,TRUE)</f>
        <v>0</v>
      </c>
      <c r="P10" s="1" t="str">
        <f t="shared" ca="1" si="56"/>
        <v xml:space="preserve"> </v>
      </c>
      <c r="Q10" s="96">
        <f t="shared" ref="Q10" ca="1" si="116">INDIRECT("'"&amp;P$4&amp;"'!F"&amp;$A10,TRUE)</f>
        <v>0</v>
      </c>
      <c r="R10" s="1" t="str">
        <f t="shared" ca="1" si="56"/>
        <v xml:space="preserve"> </v>
      </c>
      <c r="S10" s="96">
        <f t="shared" ref="S10" ca="1" si="117">INDIRECT("'"&amp;R$4&amp;"'!F"&amp;$A10,TRUE)</f>
        <v>0</v>
      </c>
      <c r="T10" s="1" t="str">
        <f t="shared" ca="1" si="56"/>
        <v xml:space="preserve"> </v>
      </c>
      <c r="U10" s="96">
        <f t="shared" ref="U10" ca="1" si="118">INDIRECT("'"&amp;T$4&amp;"'!F"&amp;$A10,TRUE)</f>
        <v>0</v>
      </c>
      <c r="V10" s="1" t="str">
        <f t="shared" ca="1" si="56"/>
        <v xml:space="preserve"> </v>
      </c>
      <c r="W10" s="96">
        <f t="shared" ref="W10" ca="1" si="119">INDIRECT("'"&amp;V$4&amp;"'!F"&amp;$A10,TRUE)</f>
        <v>0</v>
      </c>
      <c r="X10" s="1" t="str">
        <f t="shared" ca="1" si="56"/>
        <v xml:space="preserve"> </v>
      </c>
      <c r="Y10" s="96">
        <f t="shared" ref="Y10" ca="1" si="120">INDIRECT("'"&amp;X$4&amp;"'!F"&amp;$A10,TRUE)</f>
        <v>0</v>
      </c>
      <c r="Z10" s="1" t="str">
        <f t="shared" ca="1" si="56"/>
        <v xml:space="preserve"> </v>
      </c>
      <c r="AA10" s="96">
        <f t="shared" ref="AA10" ca="1" si="121">INDIRECT("'"&amp;Z$4&amp;"'!F"&amp;$A10,TRUE)</f>
        <v>0</v>
      </c>
      <c r="AB10" s="1" t="str">
        <f t="shared" ca="1" si="56"/>
        <v xml:space="preserve"> </v>
      </c>
      <c r="AC10" s="96">
        <f t="shared" ref="AC10" ca="1" si="122">INDIRECT("'"&amp;AB$4&amp;"'!F"&amp;$A10,TRUE)</f>
        <v>0</v>
      </c>
      <c r="AD10" s="1" t="str">
        <f t="shared" ca="1" si="56"/>
        <v xml:space="preserve"> </v>
      </c>
      <c r="AE10" s="96">
        <f t="shared" ref="AE10" ca="1" si="123">INDIRECT("'"&amp;AD$4&amp;"'!F"&amp;$A10,TRUE)</f>
        <v>0</v>
      </c>
      <c r="AF10" s="1" t="str">
        <f t="shared" ca="1" si="56"/>
        <v xml:space="preserve"> </v>
      </c>
      <c r="AG10" s="96">
        <f t="shared" ref="AG10" ca="1" si="124">INDIRECT("'"&amp;AF$4&amp;"'!F"&amp;$A10,TRUE)</f>
        <v>0</v>
      </c>
      <c r="AH10" s="1" t="str">
        <f t="shared" ca="1" si="56"/>
        <v xml:space="preserve"> </v>
      </c>
      <c r="AI10" s="96">
        <f t="shared" ref="AI10" ca="1" si="125">INDIRECT("'"&amp;AH$4&amp;"'!F"&amp;$A10,TRUE)</f>
        <v>0</v>
      </c>
      <c r="AJ10" s="1" t="str">
        <f t="shared" ca="1" si="56"/>
        <v xml:space="preserve"> </v>
      </c>
      <c r="AK10" s="96">
        <f t="shared" ref="AK10" ca="1" si="126">INDIRECT("'"&amp;AJ$4&amp;"'!F"&amp;$A10,TRUE)</f>
        <v>0</v>
      </c>
      <c r="AL10" s="1" t="str">
        <f t="shared" ca="1" si="56"/>
        <v xml:space="preserve"> </v>
      </c>
      <c r="AM10" s="96">
        <f t="shared" ref="AM10" ca="1" si="127">INDIRECT("'"&amp;AL$4&amp;"'!F"&amp;$A10,TRUE)</f>
        <v>0</v>
      </c>
      <c r="AN10" s="1" t="str">
        <f t="shared" ca="1" si="56"/>
        <v xml:space="preserve"> </v>
      </c>
      <c r="AO10" s="96">
        <f t="shared" ref="AO10" ca="1" si="128">INDIRECT("'"&amp;AN$4&amp;"'!F"&amp;$A10,TRUE)</f>
        <v>0</v>
      </c>
    </row>
    <row r="11" spans="1:41" x14ac:dyDescent="0.25">
      <c r="A11" s="1">
        <v>26</v>
      </c>
      <c r="B11" s="1" t="str">
        <f t="shared" ca="1" si="36"/>
        <v xml:space="preserve"> </v>
      </c>
      <c r="C11" s="96">
        <f t="shared" ca="1" si="37"/>
        <v>0</v>
      </c>
      <c r="D11" s="1" t="str">
        <f t="shared" ca="1" si="36"/>
        <v xml:space="preserve"> </v>
      </c>
      <c r="E11" s="96">
        <f t="shared" ca="1" si="37"/>
        <v>0</v>
      </c>
      <c r="F11" s="1" t="str">
        <f t="shared" ca="1" si="56"/>
        <v xml:space="preserve"> </v>
      </c>
      <c r="G11" s="96">
        <f t="shared" ref="G11" ca="1" si="129">INDIRECT("'"&amp;F$4&amp;"'!F"&amp;$A11,TRUE)</f>
        <v>0</v>
      </c>
      <c r="H11" s="1" t="str">
        <f t="shared" ca="1" si="56"/>
        <v xml:space="preserve"> </v>
      </c>
      <c r="I11" s="96">
        <f t="shared" ref="I11" ca="1" si="130">INDIRECT("'"&amp;H$4&amp;"'!F"&amp;$A11,TRUE)</f>
        <v>0</v>
      </c>
      <c r="J11" s="1" t="str">
        <f t="shared" ca="1" si="56"/>
        <v xml:space="preserve"> </v>
      </c>
      <c r="K11" s="96">
        <f t="shared" ref="K11" ca="1" si="131">INDIRECT("'"&amp;J$4&amp;"'!F"&amp;$A11,TRUE)</f>
        <v>0</v>
      </c>
      <c r="L11" s="1" t="str">
        <f t="shared" ca="1" si="56"/>
        <v xml:space="preserve"> </v>
      </c>
      <c r="M11" s="96">
        <f t="shared" ref="M11" ca="1" si="132">INDIRECT("'"&amp;L$4&amp;"'!F"&amp;$A11,TRUE)</f>
        <v>0</v>
      </c>
      <c r="N11" s="1" t="str">
        <f t="shared" ca="1" si="56"/>
        <v xml:space="preserve"> </v>
      </c>
      <c r="O11" s="96">
        <f t="shared" ref="O11" ca="1" si="133">INDIRECT("'"&amp;N$4&amp;"'!F"&amp;$A11,TRUE)</f>
        <v>0</v>
      </c>
      <c r="P11" s="1" t="str">
        <f t="shared" ca="1" si="56"/>
        <v xml:space="preserve"> </v>
      </c>
      <c r="Q11" s="96">
        <f t="shared" ref="Q11" ca="1" si="134">INDIRECT("'"&amp;P$4&amp;"'!F"&amp;$A11,TRUE)</f>
        <v>0</v>
      </c>
      <c r="R11" s="1" t="str">
        <f t="shared" ca="1" si="56"/>
        <v xml:space="preserve"> </v>
      </c>
      <c r="S11" s="96">
        <f t="shared" ref="S11" ca="1" si="135">INDIRECT("'"&amp;R$4&amp;"'!F"&amp;$A11,TRUE)</f>
        <v>0</v>
      </c>
      <c r="T11" s="1" t="str">
        <f t="shared" ca="1" si="56"/>
        <v xml:space="preserve"> </v>
      </c>
      <c r="U11" s="96">
        <f t="shared" ref="U11" ca="1" si="136">INDIRECT("'"&amp;T$4&amp;"'!F"&amp;$A11,TRUE)</f>
        <v>0</v>
      </c>
      <c r="V11" s="1" t="str">
        <f t="shared" ca="1" si="56"/>
        <v xml:space="preserve"> </v>
      </c>
      <c r="W11" s="96">
        <f t="shared" ref="W11" ca="1" si="137">INDIRECT("'"&amp;V$4&amp;"'!F"&amp;$A11,TRUE)</f>
        <v>0</v>
      </c>
      <c r="X11" s="1" t="str">
        <f t="shared" ca="1" si="56"/>
        <v xml:space="preserve"> </v>
      </c>
      <c r="Y11" s="96">
        <f t="shared" ref="Y11" ca="1" si="138">INDIRECT("'"&amp;X$4&amp;"'!F"&amp;$A11,TRUE)</f>
        <v>0</v>
      </c>
      <c r="Z11" s="1" t="str">
        <f t="shared" ca="1" si="56"/>
        <v xml:space="preserve"> </v>
      </c>
      <c r="AA11" s="96">
        <f t="shared" ref="AA11" ca="1" si="139">INDIRECT("'"&amp;Z$4&amp;"'!F"&amp;$A11,TRUE)</f>
        <v>0</v>
      </c>
      <c r="AB11" s="1" t="str">
        <f t="shared" ca="1" si="56"/>
        <v xml:space="preserve"> </v>
      </c>
      <c r="AC11" s="96">
        <f t="shared" ref="AC11" ca="1" si="140">INDIRECT("'"&amp;AB$4&amp;"'!F"&amp;$A11,TRUE)</f>
        <v>0</v>
      </c>
      <c r="AD11" s="1" t="str">
        <f t="shared" ca="1" si="56"/>
        <v xml:space="preserve"> </v>
      </c>
      <c r="AE11" s="96">
        <f t="shared" ref="AE11" ca="1" si="141">INDIRECT("'"&amp;AD$4&amp;"'!F"&amp;$A11,TRUE)</f>
        <v>0</v>
      </c>
      <c r="AF11" s="1" t="str">
        <f t="shared" ca="1" si="56"/>
        <v xml:space="preserve"> </v>
      </c>
      <c r="AG11" s="96">
        <f t="shared" ref="AG11" ca="1" si="142">INDIRECT("'"&amp;AF$4&amp;"'!F"&amp;$A11,TRUE)</f>
        <v>0</v>
      </c>
      <c r="AH11" s="1" t="str">
        <f t="shared" ca="1" si="56"/>
        <v xml:space="preserve"> </v>
      </c>
      <c r="AI11" s="96">
        <f t="shared" ref="AI11" ca="1" si="143">INDIRECT("'"&amp;AH$4&amp;"'!F"&amp;$A11,TRUE)</f>
        <v>0</v>
      </c>
      <c r="AJ11" s="1" t="str">
        <f t="shared" ca="1" si="56"/>
        <v xml:space="preserve"> </v>
      </c>
      <c r="AK11" s="96">
        <f t="shared" ref="AK11" ca="1" si="144">INDIRECT("'"&amp;AJ$4&amp;"'!F"&amp;$A11,TRUE)</f>
        <v>0</v>
      </c>
      <c r="AL11" s="1" t="str">
        <f t="shared" ca="1" si="56"/>
        <v xml:space="preserve"> </v>
      </c>
      <c r="AM11" s="96">
        <f t="shared" ref="AM11" ca="1" si="145">INDIRECT("'"&amp;AL$4&amp;"'!F"&amp;$A11,TRUE)</f>
        <v>0</v>
      </c>
      <c r="AN11" s="1" t="str">
        <f t="shared" ca="1" si="56"/>
        <v xml:space="preserve"> </v>
      </c>
      <c r="AO11" s="96">
        <f t="shared" ref="AO11" ca="1" si="146">INDIRECT("'"&amp;AN$4&amp;"'!F"&amp;$A11,TRUE)</f>
        <v>0</v>
      </c>
    </row>
    <row r="12" spans="1:41" x14ac:dyDescent="0.25">
      <c r="A12" s="1">
        <v>27</v>
      </c>
      <c r="B12" s="1" t="str">
        <f t="shared" ca="1" si="36"/>
        <v xml:space="preserve"> </v>
      </c>
      <c r="C12" s="96">
        <f t="shared" ca="1" si="37"/>
        <v>0</v>
      </c>
      <c r="D12" s="1" t="str">
        <f t="shared" ca="1" si="36"/>
        <v xml:space="preserve"> </v>
      </c>
      <c r="E12" s="96">
        <f t="shared" ca="1" si="37"/>
        <v>0</v>
      </c>
      <c r="F12" s="1" t="str">
        <f t="shared" ca="1" si="56"/>
        <v xml:space="preserve"> </v>
      </c>
      <c r="G12" s="96">
        <f t="shared" ref="G12" ca="1" si="147">INDIRECT("'"&amp;F$4&amp;"'!F"&amp;$A12,TRUE)</f>
        <v>0</v>
      </c>
      <c r="H12" s="1" t="str">
        <f t="shared" ca="1" si="56"/>
        <v xml:space="preserve"> </v>
      </c>
      <c r="I12" s="96">
        <f t="shared" ref="I12" ca="1" si="148">INDIRECT("'"&amp;H$4&amp;"'!F"&amp;$A12,TRUE)</f>
        <v>0</v>
      </c>
      <c r="J12" s="1" t="str">
        <f t="shared" ca="1" si="56"/>
        <v xml:space="preserve"> </v>
      </c>
      <c r="K12" s="96">
        <f t="shared" ref="K12" ca="1" si="149">INDIRECT("'"&amp;J$4&amp;"'!F"&amp;$A12,TRUE)</f>
        <v>0</v>
      </c>
      <c r="L12" s="1" t="str">
        <f t="shared" ca="1" si="56"/>
        <v xml:space="preserve"> </v>
      </c>
      <c r="M12" s="96">
        <f t="shared" ref="M12" ca="1" si="150">INDIRECT("'"&amp;L$4&amp;"'!F"&amp;$A12,TRUE)</f>
        <v>0</v>
      </c>
      <c r="N12" s="1" t="str">
        <f t="shared" ca="1" si="56"/>
        <v xml:space="preserve"> </v>
      </c>
      <c r="O12" s="96">
        <f t="shared" ref="O12" ca="1" si="151">INDIRECT("'"&amp;N$4&amp;"'!F"&amp;$A12,TRUE)</f>
        <v>0</v>
      </c>
      <c r="P12" s="1" t="str">
        <f t="shared" ca="1" si="56"/>
        <v xml:space="preserve"> </v>
      </c>
      <c r="Q12" s="96">
        <f t="shared" ref="Q12" ca="1" si="152">INDIRECT("'"&amp;P$4&amp;"'!F"&amp;$A12,TRUE)</f>
        <v>0</v>
      </c>
      <c r="R12" s="1" t="str">
        <f t="shared" ca="1" si="56"/>
        <v xml:space="preserve"> </v>
      </c>
      <c r="S12" s="96">
        <f t="shared" ref="S12" ca="1" si="153">INDIRECT("'"&amp;R$4&amp;"'!F"&amp;$A12,TRUE)</f>
        <v>0</v>
      </c>
      <c r="T12" s="1" t="str">
        <f t="shared" ca="1" si="56"/>
        <v xml:space="preserve"> </v>
      </c>
      <c r="U12" s="96">
        <f t="shared" ref="U12" ca="1" si="154">INDIRECT("'"&amp;T$4&amp;"'!F"&amp;$A12,TRUE)</f>
        <v>0</v>
      </c>
      <c r="V12" s="1" t="str">
        <f t="shared" ca="1" si="56"/>
        <v xml:space="preserve"> </v>
      </c>
      <c r="W12" s="96">
        <f t="shared" ref="W12" ca="1" si="155">INDIRECT("'"&amp;V$4&amp;"'!F"&amp;$A12,TRUE)</f>
        <v>0</v>
      </c>
      <c r="X12" s="1" t="str">
        <f t="shared" ca="1" si="56"/>
        <v xml:space="preserve"> </v>
      </c>
      <c r="Y12" s="96">
        <f t="shared" ref="Y12" ca="1" si="156">INDIRECT("'"&amp;X$4&amp;"'!F"&amp;$A12,TRUE)</f>
        <v>0</v>
      </c>
      <c r="Z12" s="1" t="str">
        <f t="shared" ca="1" si="56"/>
        <v xml:space="preserve"> </v>
      </c>
      <c r="AA12" s="96">
        <f t="shared" ref="AA12" ca="1" si="157">INDIRECT("'"&amp;Z$4&amp;"'!F"&amp;$A12,TRUE)</f>
        <v>0</v>
      </c>
      <c r="AB12" s="1" t="str">
        <f t="shared" ca="1" si="56"/>
        <v xml:space="preserve"> </v>
      </c>
      <c r="AC12" s="96">
        <f t="shared" ref="AC12" ca="1" si="158">INDIRECT("'"&amp;AB$4&amp;"'!F"&amp;$A12,TRUE)</f>
        <v>0</v>
      </c>
      <c r="AD12" s="1" t="str">
        <f t="shared" ca="1" si="56"/>
        <v xml:space="preserve"> </v>
      </c>
      <c r="AE12" s="96">
        <f t="shared" ref="AE12" ca="1" si="159">INDIRECT("'"&amp;AD$4&amp;"'!F"&amp;$A12,TRUE)</f>
        <v>0</v>
      </c>
      <c r="AF12" s="1" t="str">
        <f t="shared" ca="1" si="56"/>
        <v xml:space="preserve"> </v>
      </c>
      <c r="AG12" s="96">
        <f t="shared" ref="AG12" ca="1" si="160">INDIRECT("'"&amp;AF$4&amp;"'!F"&amp;$A12,TRUE)</f>
        <v>0</v>
      </c>
      <c r="AH12" s="1" t="str">
        <f t="shared" ca="1" si="56"/>
        <v xml:space="preserve"> </v>
      </c>
      <c r="AI12" s="96">
        <f t="shared" ref="AI12" ca="1" si="161">INDIRECT("'"&amp;AH$4&amp;"'!F"&amp;$A12,TRUE)</f>
        <v>0</v>
      </c>
      <c r="AJ12" s="1" t="str">
        <f t="shared" ca="1" si="56"/>
        <v xml:space="preserve"> </v>
      </c>
      <c r="AK12" s="96">
        <f t="shared" ref="AK12" ca="1" si="162">INDIRECT("'"&amp;AJ$4&amp;"'!F"&amp;$A12,TRUE)</f>
        <v>0</v>
      </c>
      <c r="AL12" s="1" t="str">
        <f t="shared" ca="1" si="56"/>
        <v xml:space="preserve"> </v>
      </c>
      <c r="AM12" s="96">
        <f t="shared" ref="AM12" ca="1" si="163">INDIRECT("'"&amp;AL$4&amp;"'!F"&amp;$A12,TRUE)</f>
        <v>0</v>
      </c>
      <c r="AN12" s="1" t="str">
        <f t="shared" ca="1" si="56"/>
        <v xml:space="preserve"> </v>
      </c>
      <c r="AO12" s="96">
        <f t="shared" ref="AO12" ca="1" si="164">INDIRECT("'"&amp;AN$4&amp;"'!F"&amp;$A12,TRUE)</f>
        <v>0</v>
      </c>
    </row>
    <row r="13" spans="1:41" x14ac:dyDescent="0.25">
      <c r="A13" s="1">
        <v>28</v>
      </c>
      <c r="B13" s="1" t="str">
        <f t="shared" ca="1" si="36"/>
        <v xml:space="preserve"> </v>
      </c>
      <c r="C13" s="96">
        <f t="shared" ca="1" si="37"/>
        <v>0</v>
      </c>
      <c r="D13" s="1" t="str">
        <f t="shared" ca="1" si="36"/>
        <v xml:space="preserve"> </v>
      </c>
      <c r="E13" s="96">
        <f t="shared" ca="1" si="37"/>
        <v>0</v>
      </c>
      <c r="F13" s="1" t="str">
        <f t="shared" ca="1" si="56"/>
        <v xml:space="preserve"> </v>
      </c>
      <c r="G13" s="96">
        <f t="shared" ref="G13" ca="1" si="165">INDIRECT("'"&amp;F$4&amp;"'!F"&amp;$A13,TRUE)</f>
        <v>0</v>
      </c>
      <c r="H13" s="1" t="str">
        <f t="shared" ca="1" si="56"/>
        <v xml:space="preserve"> </v>
      </c>
      <c r="I13" s="96">
        <f t="shared" ref="I13" ca="1" si="166">INDIRECT("'"&amp;H$4&amp;"'!F"&amp;$A13,TRUE)</f>
        <v>0</v>
      </c>
      <c r="J13" s="1" t="str">
        <f t="shared" ca="1" si="56"/>
        <v xml:space="preserve"> </v>
      </c>
      <c r="K13" s="96">
        <f t="shared" ref="K13" ca="1" si="167">INDIRECT("'"&amp;J$4&amp;"'!F"&amp;$A13,TRUE)</f>
        <v>0</v>
      </c>
      <c r="L13" s="1" t="str">
        <f t="shared" ca="1" si="56"/>
        <v xml:space="preserve"> </v>
      </c>
      <c r="M13" s="96">
        <f t="shared" ref="M13" ca="1" si="168">INDIRECT("'"&amp;L$4&amp;"'!F"&amp;$A13,TRUE)</f>
        <v>0</v>
      </c>
      <c r="N13" s="1" t="str">
        <f t="shared" ca="1" si="56"/>
        <v xml:space="preserve"> </v>
      </c>
      <c r="O13" s="96">
        <f t="shared" ref="O13" ca="1" si="169">INDIRECT("'"&amp;N$4&amp;"'!F"&amp;$A13,TRUE)</f>
        <v>0</v>
      </c>
      <c r="P13" s="1" t="str">
        <f t="shared" ca="1" si="56"/>
        <v xml:space="preserve"> </v>
      </c>
      <c r="Q13" s="96">
        <f t="shared" ref="Q13" ca="1" si="170">INDIRECT("'"&amp;P$4&amp;"'!F"&amp;$A13,TRUE)</f>
        <v>0</v>
      </c>
      <c r="R13" s="1" t="str">
        <f t="shared" ca="1" si="56"/>
        <v xml:space="preserve"> </v>
      </c>
      <c r="S13" s="96">
        <f t="shared" ref="S13" ca="1" si="171">INDIRECT("'"&amp;R$4&amp;"'!F"&amp;$A13,TRUE)</f>
        <v>0</v>
      </c>
      <c r="T13" s="1" t="str">
        <f t="shared" ca="1" si="56"/>
        <v xml:space="preserve"> </v>
      </c>
      <c r="U13" s="96">
        <f t="shared" ref="U13" ca="1" si="172">INDIRECT("'"&amp;T$4&amp;"'!F"&amp;$A13,TRUE)</f>
        <v>0</v>
      </c>
      <c r="V13" s="1" t="str">
        <f t="shared" ca="1" si="56"/>
        <v xml:space="preserve"> </v>
      </c>
      <c r="W13" s="96">
        <f t="shared" ref="W13" ca="1" si="173">INDIRECT("'"&amp;V$4&amp;"'!F"&amp;$A13,TRUE)</f>
        <v>0</v>
      </c>
      <c r="X13" s="1" t="str">
        <f t="shared" ca="1" si="56"/>
        <v xml:space="preserve"> </v>
      </c>
      <c r="Y13" s="96">
        <f t="shared" ref="Y13" ca="1" si="174">INDIRECT("'"&amp;X$4&amp;"'!F"&amp;$A13,TRUE)</f>
        <v>0</v>
      </c>
      <c r="Z13" s="1" t="str">
        <f t="shared" ca="1" si="56"/>
        <v xml:space="preserve"> </v>
      </c>
      <c r="AA13" s="96">
        <f t="shared" ref="AA13" ca="1" si="175">INDIRECT("'"&amp;Z$4&amp;"'!F"&amp;$A13,TRUE)</f>
        <v>0</v>
      </c>
      <c r="AB13" s="1" t="str">
        <f t="shared" ca="1" si="56"/>
        <v xml:space="preserve"> </v>
      </c>
      <c r="AC13" s="96">
        <f t="shared" ref="AC13" ca="1" si="176">INDIRECT("'"&amp;AB$4&amp;"'!F"&amp;$A13,TRUE)</f>
        <v>0</v>
      </c>
      <c r="AD13" s="1" t="str">
        <f t="shared" ca="1" si="56"/>
        <v xml:space="preserve"> </v>
      </c>
      <c r="AE13" s="96">
        <f t="shared" ref="AE13" ca="1" si="177">INDIRECT("'"&amp;AD$4&amp;"'!F"&amp;$A13,TRUE)</f>
        <v>0</v>
      </c>
      <c r="AF13" s="1" t="str">
        <f t="shared" ca="1" si="56"/>
        <v xml:space="preserve"> </v>
      </c>
      <c r="AG13" s="96">
        <f t="shared" ref="AG13" ca="1" si="178">INDIRECT("'"&amp;AF$4&amp;"'!F"&amp;$A13,TRUE)</f>
        <v>0</v>
      </c>
      <c r="AH13" s="1" t="str">
        <f t="shared" ca="1" si="56"/>
        <v xml:space="preserve"> </v>
      </c>
      <c r="AI13" s="96">
        <f t="shared" ref="AI13" ca="1" si="179">INDIRECT("'"&amp;AH$4&amp;"'!F"&amp;$A13,TRUE)</f>
        <v>0</v>
      </c>
      <c r="AJ13" s="1" t="str">
        <f t="shared" ca="1" si="56"/>
        <v xml:space="preserve"> </v>
      </c>
      <c r="AK13" s="96">
        <f t="shared" ref="AK13" ca="1" si="180">INDIRECT("'"&amp;AJ$4&amp;"'!F"&amp;$A13,TRUE)</f>
        <v>0</v>
      </c>
      <c r="AL13" s="1" t="str">
        <f t="shared" ca="1" si="56"/>
        <v xml:space="preserve"> </v>
      </c>
      <c r="AM13" s="96">
        <f t="shared" ref="AM13" ca="1" si="181">INDIRECT("'"&amp;AL$4&amp;"'!F"&amp;$A13,TRUE)</f>
        <v>0</v>
      </c>
      <c r="AN13" s="1" t="str">
        <f t="shared" ca="1" si="56"/>
        <v xml:space="preserve"> </v>
      </c>
      <c r="AO13" s="96">
        <f t="shared" ref="AO13" ca="1" si="182">INDIRECT("'"&amp;AN$4&amp;"'!F"&amp;$A13,TRUE)</f>
        <v>0</v>
      </c>
    </row>
    <row r="14" spans="1:41" x14ac:dyDescent="0.25">
      <c r="A14" s="1">
        <v>29</v>
      </c>
      <c r="B14" s="1" t="str">
        <f t="shared" ca="1" si="36"/>
        <v xml:space="preserve"> </v>
      </c>
      <c r="C14" s="96">
        <f t="shared" ca="1" si="37"/>
        <v>0</v>
      </c>
      <c r="D14" s="1" t="str">
        <f t="shared" ca="1" si="36"/>
        <v xml:space="preserve"> </v>
      </c>
      <c r="E14" s="96">
        <f t="shared" ca="1" si="37"/>
        <v>0</v>
      </c>
      <c r="F14" s="1" t="str">
        <f t="shared" ca="1" si="56"/>
        <v xml:space="preserve"> </v>
      </c>
      <c r="G14" s="96">
        <f t="shared" ref="G14" ca="1" si="183">INDIRECT("'"&amp;F$4&amp;"'!F"&amp;$A14,TRUE)</f>
        <v>0</v>
      </c>
      <c r="H14" s="1" t="str">
        <f t="shared" ca="1" si="56"/>
        <v xml:space="preserve"> </v>
      </c>
      <c r="I14" s="96">
        <f t="shared" ref="I14" ca="1" si="184">INDIRECT("'"&amp;H$4&amp;"'!F"&amp;$A14,TRUE)</f>
        <v>0</v>
      </c>
      <c r="J14" s="1" t="str">
        <f t="shared" ca="1" si="56"/>
        <v xml:space="preserve"> </v>
      </c>
      <c r="K14" s="96">
        <f t="shared" ref="K14" ca="1" si="185">INDIRECT("'"&amp;J$4&amp;"'!F"&amp;$A14,TRUE)</f>
        <v>0</v>
      </c>
      <c r="L14" s="1" t="str">
        <f t="shared" ca="1" si="56"/>
        <v xml:space="preserve"> </v>
      </c>
      <c r="M14" s="96">
        <f t="shared" ref="M14" ca="1" si="186">INDIRECT("'"&amp;L$4&amp;"'!F"&amp;$A14,TRUE)</f>
        <v>0</v>
      </c>
      <c r="N14" s="1" t="str">
        <f t="shared" ca="1" si="56"/>
        <v xml:space="preserve"> </v>
      </c>
      <c r="O14" s="96">
        <f t="shared" ref="O14" ca="1" si="187">INDIRECT("'"&amp;N$4&amp;"'!F"&amp;$A14,TRUE)</f>
        <v>0</v>
      </c>
      <c r="P14" s="1" t="str">
        <f t="shared" ca="1" si="56"/>
        <v xml:space="preserve"> </v>
      </c>
      <c r="Q14" s="96">
        <f t="shared" ref="Q14" ca="1" si="188">INDIRECT("'"&amp;P$4&amp;"'!F"&amp;$A14,TRUE)</f>
        <v>0</v>
      </c>
      <c r="R14" s="1" t="str">
        <f t="shared" ca="1" si="56"/>
        <v xml:space="preserve"> </v>
      </c>
      <c r="S14" s="96">
        <f t="shared" ref="S14" ca="1" si="189">INDIRECT("'"&amp;R$4&amp;"'!F"&amp;$A14,TRUE)</f>
        <v>0</v>
      </c>
      <c r="T14" s="1" t="str">
        <f t="shared" ca="1" si="56"/>
        <v xml:space="preserve"> </v>
      </c>
      <c r="U14" s="96">
        <f t="shared" ref="U14" ca="1" si="190">INDIRECT("'"&amp;T$4&amp;"'!F"&amp;$A14,TRUE)</f>
        <v>0</v>
      </c>
      <c r="V14" s="1" t="str">
        <f t="shared" ca="1" si="56"/>
        <v xml:space="preserve"> </v>
      </c>
      <c r="W14" s="96">
        <f t="shared" ref="W14" ca="1" si="191">INDIRECT("'"&amp;V$4&amp;"'!F"&amp;$A14,TRUE)</f>
        <v>0</v>
      </c>
      <c r="X14" s="1" t="str">
        <f t="shared" ca="1" si="56"/>
        <v xml:space="preserve"> </v>
      </c>
      <c r="Y14" s="96">
        <f t="shared" ref="Y14" ca="1" si="192">INDIRECT("'"&amp;X$4&amp;"'!F"&amp;$A14,TRUE)</f>
        <v>0</v>
      </c>
      <c r="Z14" s="1" t="str">
        <f t="shared" ca="1" si="56"/>
        <v xml:space="preserve"> </v>
      </c>
      <c r="AA14" s="96">
        <f t="shared" ref="AA14" ca="1" si="193">INDIRECT("'"&amp;Z$4&amp;"'!F"&amp;$A14,TRUE)</f>
        <v>0</v>
      </c>
      <c r="AB14" s="1" t="str">
        <f t="shared" ca="1" si="56"/>
        <v xml:space="preserve"> </v>
      </c>
      <c r="AC14" s="96">
        <f t="shared" ref="AC14" ca="1" si="194">INDIRECT("'"&amp;AB$4&amp;"'!F"&amp;$A14,TRUE)</f>
        <v>0</v>
      </c>
      <c r="AD14" s="1" t="str">
        <f t="shared" ca="1" si="56"/>
        <v xml:space="preserve"> </v>
      </c>
      <c r="AE14" s="96">
        <f t="shared" ref="AE14" ca="1" si="195">INDIRECT("'"&amp;AD$4&amp;"'!F"&amp;$A14,TRUE)</f>
        <v>0</v>
      </c>
      <c r="AF14" s="1" t="str">
        <f t="shared" ca="1" si="56"/>
        <v xml:space="preserve"> </v>
      </c>
      <c r="AG14" s="96">
        <f t="shared" ref="AG14" ca="1" si="196">INDIRECT("'"&amp;AF$4&amp;"'!F"&amp;$A14,TRUE)</f>
        <v>0</v>
      </c>
      <c r="AH14" s="1" t="str">
        <f t="shared" ca="1" si="56"/>
        <v xml:space="preserve"> </v>
      </c>
      <c r="AI14" s="96">
        <f t="shared" ref="AI14" ca="1" si="197">INDIRECT("'"&amp;AH$4&amp;"'!F"&amp;$A14,TRUE)</f>
        <v>0</v>
      </c>
      <c r="AJ14" s="1" t="str">
        <f t="shared" ca="1" si="56"/>
        <v xml:space="preserve"> </v>
      </c>
      <c r="AK14" s="96">
        <f t="shared" ref="AK14" ca="1" si="198">INDIRECT("'"&amp;AJ$4&amp;"'!F"&amp;$A14,TRUE)</f>
        <v>0</v>
      </c>
      <c r="AL14" s="1" t="str">
        <f t="shared" ca="1" si="56"/>
        <v xml:space="preserve"> </v>
      </c>
      <c r="AM14" s="96">
        <f t="shared" ref="AM14" ca="1" si="199">INDIRECT("'"&amp;AL$4&amp;"'!F"&amp;$A14,TRUE)</f>
        <v>0</v>
      </c>
      <c r="AN14" s="1" t="str">
        <f t="shared" ca="1" si="56"/>
        <v xml:space="preserve"> </v>
      </c>
      <c r="AO14" s="96">
        <f t="shared" ref="AO14" ca="1" si="200">INDIRECT("'"&amp;AN$4&amp;"'!F"&amp;$A14,TRUE)</f>
        <v>0</v>
      </c>
    </row>
    <row r="15" spans="1:41" x14ac:dyDescent="0.25">
      <c r="A15" s="1">
        <v>30</v>
      </c>
      <c r="B15" s="1" t="str">
        <f t="shared" ca="1" si="36"/>
        <v xml:space="preserve"> </v>
      </c>
      <c r="C15" s="96">
        <f t="shared" ca="1" si="37"/>
        <v>0</v>
      </c>
      <c r="D15" s="1" t="str">
        <f t="shared" ca="1" si="36"/>
        <v xml:space="preserve"> </v>
      </c>
      <c r="E15" s="96">
        <f t="shared" ca="1" si="37"/>
        <v>0</v>
      </c>
      <c r="F15" s="1" t="str">
        <f t="shared" ca="1" si="56"/>
        <v xml:space="preserve"> </v>
      </c>
      <c r="G15" s="96">
        <f t="shared" ref="G15" ca="1" si="201">INDIRECT("'"&amp;F$4&amp;"'!F"&amp;$A15,TRUE)</f>
        <v>0</v>
      </c>
      <c r="H15" s="1" t="str">
        <f t="shared" ca="1" si="56"/>
        <v xml:space="preserve"> </v>
      </c>
      <c r="I15" s="96">
        <f t="shared" ref="I15" ca="1" si="202">INDIRECT("'"&amp;H$4&amp;"'!F"&amp;$A15,TRUE)</f>
        <v>0</v>
      </c>
      <c r="J15" s="1" t="str">
        <f t="shared" ca="1" si="56"/>
        <v xml:space="preserve"> </v>
      </c>
      <c r="K15" s="96">
        <f t="shared" ref="K15" ca="1" si="203">INDIRECT("'"&amp;J$4&amp;"'!F"&amp;$A15,TRUE)</f>
        <v>0</v>
      </c>
      <c r="L15" s="1" t="str">
        <f t="shared" ca="1" si="56"/>
        <v xml:space="preserve"> </v>
      </c>
      <c r="M15" s="96">
        <f t="shared" ref="M15" ca="1" si="204">INDIRECT("'"&amp;L$4&amp;"'!F"&amp;$A15,TRUE)</f>
        <v>0</v>
      </c>
      <c r="N15" s="1" t="str">
        <f t="shared" ca="1" si="56"/>
        <v xml:space="preserve"> </v>
      </c>
      <c r="O15" s="96">
        <f t="shared" ref="O15" ca="1" si="205">INDIRECT("'"&amp;N$4&amp;"'!F"&amp;$A15,TRUE)</f>
        <v>0</v>
      </c>
      <c r="P15" s="1" t="str">
        <f t="shared" ca="1" si="56"/>
        <v xml:space="preserve"> </v>
      </c>
      <c r="Q15" s="96">
        <f t="shared" ref="Q15" ca="1" si="206">INDIRECT("'"&amp;P$4&amp;"'!F"&amp;$A15,TRUE)</f>
        <v>0</v>
      </c>
      <c r="R15" s="1" t="str">
        <f t="shared" ca="1" si="56"/>
        <v xml:space="preserve"> </v>
      </c>
      <c r="S15" s="96">
        <f t="shared" ref="S15" ca="1" si="207">INDIRECT("'"&amp;R$4&amp;"'!F"&amp;$A15,TRUE)</f>
        <v>0</v>
      </c>
      <c r="T15" s="1" t="str">
        <f t="shared" ca="1" si="56"/>
        <v xml:space="preserve"> </v>
      </c>
      <c r="U15" s="96">
        <f t="shared" ref="U15" ca="1" si="208">INDIRECT("'"&amp;T$4&amp;"'!F"&amp;$A15,TRUE)</f>
        <v>0</v>
      </c>
      <c r="V15" s="1" t="str">
        <f t="shared" ca="1" si="56"/>
        <v xml:space="preserve"> </v>
      </c>
      <c r="W15" s="96">
        <f t="shared" ref="W15" ca="1" si="209">INDIRECT("'"&amp;V$4&amp;"'!F"&amp;$A15,TRUE)</f>
        <v>0</v>
      </c>
      <c r="X15" s="1" t="str">
        <f t="shared" ca="1" si="56"/>
        <v xml:space="preserve"> </v>
      </c>
      <c r="Y15" s="96">
        <f t="shared" ref="Y15" ca="1" si="210">INDIRECT("'"&amp;X$4&amp;"'!F"&amp;$A15,TRUE)</f>
        <v>0</v>
      </c>
      <c r="Z15" s="1" t="str">
        <f t="shared" ca="1" si="56"/>
        <v xml:space="preserve"> </v>
      </c>
      <c r="AA15" s="96">
        <f t="shared" ref="AA15" ca="1" si="211">INDIRECT("'"&amp;Z$4&amp;"'!F"&amp;$A15,TRUE)</f>
        <v>0</v>
      </c>
      <c r="AB15" s="1" t="str">
        <f t="shared" ca="1" si="56"/>
        <v xml:space="preserve"> </v>
      </c>
      <c r="AC15" s="96">
        <f t="shared" ref="AC15" ca="1" si="212">INDIRECT("'"&amp;AB$4&amp;"'!F"&amp;$A15,TRUE)</f>
        <v>0</v>
      </c>
      <c r="AD15" s="1" t="str">
        <f t="shared" ca="1" si="56"/>
        <v xml:space="preserve"> </v>
      </c>
      <c r="AE15" s="96">
        <f t="shared" ref="AE15" ca="1" si="213">INDIRECT("'"&amp;AD$4&amp;"'!F"&amp;$A15,TRUE)</f>
        <v>0</v>
      </c>
      <c r="AF15" s="1" t="str">
        <f t="shared" ca="1" si="56"/>
        <v xml:space="preserve"> </v>
      </c>
      <c r="AG15" s="96">
        <f t="shared" ref="AG15" ca="1" si="214">INDIRECT("'"&amp;AF$4&amp;"'!F"&amp;$A15,TRUE)</f>
        <v>0</v>
      </c>
      <c r="AH15" s="1" t="str">
        <f t="shared" ca="1" si="56"/>
        <v xml:space="preserve"> </v>
      </c>
      <c r="AI15" s="96">
        <f t="shared" ref="AI15" ca="1" si="215">INDIRECT("'"&amp;AH$4&amp;"'!F"&amp;$A15,TRUE)</f>
        <v>0</v>
      </c>
      <c r="AJ15" s="1" t="str">
        <f t="shared" ca="1" si="56"/>
        <v xml:space="preserve"> </v>
      </c>
      <c r="AK15" s="96">
        <f t="shared" ref="AK15" ca="1" si="216">INDIRECT("'"&amp;AJ$4&amp;"'!F"&amp;$A15,TRUE)</f>
        <v>0</v>
      </c>
      <c r="AL15" s="1" t="str">
        <f t="shared" ca="1" si="56"/>
        <v xml:space="preserve"> </v>
      </c>
      <c r="AM15" s="96">
        <f t="shared" ref="AM15" ca="1" si="217">INDIRECT("'"&amp;AL$4&amp;"'!F"&amp;$A15,TRUE)</f>
        <v>0</v>
      </c>
      <c r="AN15" s="1" t="str">
        <f t="shared" ca="1" si="56"/>
        <v xml:space="preserve"> </v>
      </c>
      <c r="AO15" s="96">
        <f t="shared" ref="AO15" ca="1" si="218">INDIRECT("'"&amp;AN$4&amp;"'!F"&amp;$A15,TRUE)</f>
        <v>0</v>
      </c>
    </row>
    <row r="16" spans="1:41" x14ac:dyDescent="0.25">
      <c r="A16" s="1">
        <v>31</v>
      </c>
      <c r="B16" s="1" t="str">
        <f t="shared" ca="1" si="36"/>
        <v xml:space="preserve"> </v>
      </c>
      <c r="C16" s="96">
        <f t="shared" ca="1" si="37"/>
        <v>0</v>
      </c>
      <c r="D16" s="1" t="str">
        <f t="shared" ca="1" si="36"/>
        <v xml:space="preserve"> </v>
      </c>
      <c r="E16" s="96">
        <f t="shared" ca="1" si="37"/>
        <v>0</v>
      </c>
      <c r="F16" s="1" t="str">
        <f t="shared" ca="1" si="56"/>
        <v xml:space="preserve"> </v>
      </c>
      <c r="G16" s="96">
        <f t="shared" ref="G16" ca="1" si="219">INDIRECT("'"&amp;F$4&amp;"'!F"&amp;$A16,TRUE)</f>
        <v>0</v>
      </c>
      <c r="H16" s="1" t="str">
        <f t="shared" ca="1" si="56"/>
        <v xml:space="preserve"> </v>
      </c>
      <c r="I16" s="96">
        <f t="shared" ref="I16" ca="1" si="220">INDIRECT("'"&amp;H$4&amp;"'!F"&amp;$A16,TRUE)</f>
        <v>0</v>
      </c>
      <c r="J16" s="1" t="str">
        <f t="shared" ca="1" si="56"/>
        <v xml:space="preserve"> </v>
      </c>
      <c r="K16" s="96">
        <f t="shared" ref="K16" ca="1" si="221">INDIRECT("'"&amp;J$4&amp;"'!F"&amp;$A16,TRUE)</f>
        <v>0</v>
      </c>
      <c r="L16" s="1" t="str">
        <f t="shared" ca="1" si="56"/>
        <v xml:space="preserve"> </v>
      </c>
      <c r="M16" s="96">
        <f t="shared" ref="M16" ca="1" si="222">INDIRECT("'"&amp;L$4&amp;"'!F"&amp;$A16,TRUE)</f>
        <v>0</v>
      </c>
      <c r="N16" s="1" t="str">
        <f t="shared" ca="1" si="56"/>
        <v xml:space="preserve"> </v>
      </c>
      <c r="O16" s="96">
        <f t="shared" ref="O16" ca="1" si="223">INDIRECT("'"&amp;N$4&amp;"'!F"&amp;$A16,TRUE)</f>
        <v>0</v>
      </c>
      <c r="P16" s="1" t="str">
        <f t="shared" ca="1" si="56"/>
        <v xml:space="preserve"> </v>
      </c>
      <c r="Q16" s="96">
        <f t="shared" ref="Q16" ca="1" si="224">INDIRECT("'"&amp;P$4&amp;"'!F"&amp;$A16,TRUE)</f>
        <v>0</v>
      </c>
      <c r="R16" s="1" t="str">
        <f t="shared" ca="1" si="56"/>
        <v xml:space="preserve"> </v>
      </c>
      <c r="S16" s="96">
        <f t="shared" ref="S16" ca="1" si="225">INDIRECT("'"&amp;R$4&amp;"'!F"&amp;$A16,TRUE)</f>
        <v>0</v>
      </c>
      <c r="T16" s="1" t="str">
        <f t="shared" ca="1" si="56"/>
        <v xml:space="preserve"> </v>
      </c>
      <c r="U16" s="96">
        <f t="shared" ref="U16" ca="1" si="226">INDIRECT("'"&amp;T$4&amp;"'!F"&amp;$A16,TRUE)</f>
        <v>0</v>
      </c>
      <c r="V16" s="1" t="str">
        <f t="shared" ca="1" si="56"/>
        <v xml:space="preserve"> </v>
      </c>
      <c r="W16" s="96">
        <f t="shared" ref="W16" ca="1" si="227">INDIRECT("'"&amp;V$4&amp;"'!F"&amp;$A16,TRUE)</f>
        <v>0</v>
      </c>
      <c r="X16" s="1" t="str">
        <f t="shared" ca="1" si="56"/>
        <v xml:space="preserve"> </v>
      </c>
      <c r="Y16" s="96">
        <f t="shared" ref="Y16" ca="1" si="228">INDIRECT("'"&amp;X$4&amp;"'!F"&amp;$A16,TRUE)</f>
        <v>0</v>
      </c>
      <c r="Z16" s="1" t="str">
        <f t="shared" ca="1" si="56"/>
        <v xml:space="preserve"> </v>
      </c>
      <c r="AA16" s="96">
        <f t="shared" ref="AA16" ca="1" si="229">INDIRECT("'"&amp;Z$4&amp;"'!F"&amp;$A16,TRUE)</f>
        <v>0</v>
      </c>
      <c r="AB16" s="1" t="str">
        <f t="shared" ca="1" si="56"/>
        <v xml:space="preserve"> </v>
      </c>
      <c r="AC16" s="96">
        <f t="shared" ref="AC16" ca="1" si="230">INDIRECT("'"&amp;AB$4&amp;"'!F"&amp;$A16,TRUE)</f>
        <v>0</v>
      </c>
      <c r="AD16" s="1" t="str">
        <f t="shared" ca="1" si="56"/>
        <v xml:space="preserve"> </v>
      </c>
      <c r="AE16" s="96">
        <f t="shared" ref="AE16" ca="1" si="231">INDIRECT("'"&amp;AD$4&amp;"'!F"&amp;$A16,TRUE)</f>
        <v>0</v>
      </c>
      <c r="AF16" s="1" t="str">
        <f t="shared" ca="1" si="56"/>
        <v xml:space="preserve"> </v>
      </c>
      <c r="AG16" s="96">
        <f t="shared" ref="AG16" ca="1" si="232">INDIRECT("'"&amp;AF$4&amp;"'!F"&amp;$A16,TRUE)</f>
        <v>0</v>
      </c>
      <c r="AH16" s="1" t="str">
        <f t="shared" ca="1" si="56"/>
        <v xml:space="preserve"> </v>
      </c>
      <c r="AI16" s="96">
        <f t="shared" ref="AI16" ca="1" si="233">INDIRECT("'"&amp;AH$4&amp;"'!F"&amp;$A16,TRUE)</f>
        <v>0</v>
      </c>
      <c r="AJ16" s="1" t="str">
        <f t="shared" ca="1" si="56"/>
        <v xml:space="preserve"> </v>
      </c>
      <c r="AK16" s="96">
        <f t="shared" ref="AK16" ca="1" si="234">INDIRECT("'"&amp;AJ$4&amp;"'!F"&amp;$A16,TRUE)</f>
        <v>0</v>
      </c>
      <c r="AL16" s="1" t="str">
        <f t="shared" ca="1" si="56"/>
        <v xml:space="preserve"> </v>
      </c>
      <c r="AM16" s="96">
        <f t="shared" ref="AM16" ca="1" si="235">INDIRECT("'"&amp;AL$4&amp;"'!F"&amp;$A16,TRUE)</f>
        <v>0</v>
      </c>
      <c r="AN16" s="1" t="str">
        <f t="shared" ca="1" si="56"/>
        <v xml:space="preserve"> </v>
      </c>
      <c r="AO16" s="96">
        <f t="shared" ref="AO16" ca="1" si="236">INDIRECT("'"&amp;AN$4&amp;"'!F"&amp;$A16,TRUE)</f>
        <v>0</v>
      </c>
    </row>
    <row r="17" spans="1:41" x14ac:dyDescent="0.25">
      <c r="A17" s="1">
        <v>32</v>
      </c>
      <c r="B17" s="1" t="str">
        <f t="shared" ca="1" si="36"/>
        <v xml:space="preserve"> </v>
      </c>
      <c r="C17" s="96">
        <f t="shared" ca="1" si="37"/>
        <v>0</v>
      </c>
      <c r="D17" s="1" t="str">
        <f t="shared" ca="1" si="36"/>
        <v xml:space="preserve"> </v>
      </c>
      <c r="E17" s="96">
        <f t="shared" ca="1" si="37"/>
        <v>0</v>
      </c>
      <c r="F17" s="1" t="str">
        <f t="shared" ca="1" si="56"/>
        <v xml:space="preserve"> </v>
      </c>
      <c r="G17" s="96">
        <f t="shared" ref="G17" ca="1" si="237">INDIRECT("'"&amp;F$4&amp;"'!F"&amp;$A17,TRUE)</f>
        <v>0</v>
      </c>
      <c r="H17" s="1" t="str">
        <f t="shared" ca="1" si="56"/>
        <v xml:space="preserve"> </v>
      </c>
      <c r="I17" s="96">
        <f t="shared" ref="I17" ca="1" si="238">INDIRECT("'"&amp;H$4&amp;"'!F"&amp;$A17,TRUE)</f>
        <v>0</v>
      </c>
      <c r="J17" s="1" t="str">
        <f t="shared" ca="1" si="56"/>
        <v xml:space="preserve"> </v>
      </c>
      <c r="K17" s="96">
        <f t="shared" ref="K17" ca="1" si="239">INDIRECT("'"&amp;J$4&amp;"'!F"&amp;$A17,TRUE)</f>
        <v>0</v>
      </c>
      <c r="L17" s="1" t="str">
        <f t="shared" ca="1" si="56"/>
        <v xml:space="preserve"> </v>
      </c>
      <c r="M17" s="96">
        <f t="shared" ref="M17" ca="1" si="240">INDIRECT("'"&amp;L$4&amp;"'!F"&amp;$A17,TRUE)</f>
        <v>0</v>
      </c>
      <c r="N17" s="1" t="str">
        <f t="shared" ca="1" si="56"/>
        <v xml:space="preserve"> </v>
      </c>
      <c r="O17" s="96">
        <f t="shared" ref="O17" ca="1" si="241">INDIRECT("'"&amp;N$4&amp;"'!F"&amp;$A17,TRUE)</f>
        <v>0</v>
      </c>
      <c r="P17" s="1" t="str">
        <f t="shared" ca="1" si="56"/>
        <v xml:space="preserve"> </v>
      </c>
      <c r="Q17" s="96">
        <f t="shared" ref="Q17" ca="1" si="242">INDIRECT("'"&amp;P$4&amp;"'!F"&amp;$A17,TRUE)</f>
        <v>0</v>
      </c>
      <c r="R17" s="1" t="str">
        <f t="shared" ca="1" si="56"/>
        <v xml:space="preserve"> </v>
      </c>
      <c r="S17" s="96">
        <f t="shared" ref="S17" ca="1" si="243">INDIRECT("'"&amp;R$4&amp;"'!F"&amp;$A17,TRUE)</f>
        <v>0</v>
      </c>
      <c r="T17" s="1" t="str">
        <f t="shared" ca="1" si="56"/>
        <v xml:space="preserve"> </v>
      </c>
      <c r="U17" s="96">
        <f t="shared" ref="U17" ca="1" si="244">INDIRECT("'"&amp;T$4&amp;"'!F"&amp;$A17,TRUE)</f>
        <v>0</v>
      </c>
      <c r="V17" s="1" t="str">
        <f t="shared" ca="1" si="56"/>
        <v xml:space="preserve"> </v>
      </c>
      <c r="W17" s="96">
        <f t="shared" ref="W17" ca="1" si="245">INDIRECT("'"&amp;V$4&amp;"'!F"&amp;$A17,TRUE)</f>
        <v>0</v>
      </c>
      <c r="X17" s="1" t="str">
        <f t="shared" ca="1" si="56"/>
        <v xml:space="preserve"> </v>
      </c>
      <c r="Y17" s="96">
        <f t="shared" ref="Y17" ca="1" si="246">INDIRECT("'"&amp;X$4&amp;"'!F"&amp;$A17,TRUE)</f>
        <v>0</v>
      </c>
      <c r="Z17" s="1" t="str">
        <f t="shared" ca="1" si="56"/>
        <v xml:space="preserve"> </v>
      </c>
      <c r="AA17" s="96">
        <f t="shared" ref="AA17" ca="1" si="247">INDIRECT("'"&amp;Z$4&amp;"'!F"&amp;$A17,TRUE)</f>
        <v>0</v>
      </c>
      <c r="AB17" s="1" t="str">
        <f t="shared" ca="1" si="56"/>
        <v xml:space="preserve"> </v>
      </c>
      <c r="AC17" s="96">
        <f t="shared" ref="AC17" ca="1" si="248">INDIRECT("'"&amp;AB$4&amp;"'!F"&amp;$A17,TRUE)</f>
        <v>0</v>
      </c>
      <c r="AD17" s="1" t="str">
        <f t="shared" ca="1" si="56"/>
        <v xml:space="preserve"> </v>
      </c>
      <c r="AE17" s="96">
        <f t="shared" ref="AE17" ca="1" si="249">INDIRECT("'"&amp;AD$4&amp;"'!F"&amp;$A17,TRUE)</f>
        <v>0</v>
      </c>
      <c r="AF17" s="1" t="str">
        <f t="shared" ca="1" si="56"/>
        <v xml:space="preserve"> </v>
      </c>
      <c r="AG17" s="96">
        <f t="shared" ref="AG17" ca="1" si="250">INDIRECT("'"&amp;AF$4&amp;"'!F"&amp;$A17,TRUE)</f>
        <v>0</v>
      </c>
      <c r="AH17" s="1" t="str">
        <f t="shared" ca="1" si="56"/>
        <v xml:space="preserve"> </v>
      </c>
      <c r="AI17" s="96">
        <f t="shared" ref="AI17" ca="1" si="251">INDIRECT("'"&amp;AH$4&amp;"'!F"&amp;$A17,TRUE)</f>
        <v>0</v>
      </c>
      <c r="AJ17" s="1" t="str">
        <f t="shared" ca="1" si="56"/>
        <v xml:space="preserve"> </v>
      </c>
      <c r="AK17" s="96">
        <f t="shared" ref="AK17" ca="1" si="252">INDIRECT("'"&amp;AJ$4&amp;"'!F"&amp;$A17,TRUE)</f>
        <v>0</v>
      </c>
      <c r="AL17" s="1" t="str">
        <f t="shared" ca="1" si="56"/>
        <v xml:space="preserve"> </v>
      </c>
      <c r="AM17" s="96">
        <f t="shared" ref="AM17" ca="1" si="253">INDIRECT("'"&amp;AL$4&amp;"'!F"&amp;$A17,TRUE)</f>
        <v>0</v>
      </c>
      <c r="AN17" s="1" t="str">
        <f t="shared" ca="1" si="56"/>
        <v xml:space="preserve"> </v>
      </c>
      <c r="AO17" s="96">
        <f t="shared" ref="AO17" ca="1" si="254">INDIRECT("'"&amp;AN$4&amp;"'!F"&amp;$A17,TRUE)</f>
        <v>0</v>
      </c>
    </row>
    <row r="18" spans="1:41" x14ac:dyDescent="0.25">
      <c r="A18" s="1">
        <v>33</v>
      </c>
      <c r="B18" s="1" t="str">
        <f t="shared" ca="1" si="36"/>
        <v xml:space="preserve"> </v>
      </c>
      <c r="C18" s="96">
        <f t="shared" ca="1" si="37"/>
        <v>0</v>
      </c>
      <c r="D18" s="1" t="str">
        <f t="shared" ca="1" si="36"/>
        <v xml:space="preserve"> </v>
      </c>
      <c r="E18" s="96">
        <f t="shared" ca="1" si="37"/>
        <v>0</v>
      </c>
      <c r="F18" s="1" t="str">
        <f t="shared" ca="1" si="56"/>
        <v xml:space="preserve"> </v>
      </c>
      <c r="G18" s="96">
        <f t="shared" ref="G18" ca="1" si="255">INDIRECT("'"&amp;F$4&amp;"'!F"&amp;$A18,TRUE)</f>
        <v>0</v>
      </c>
      <c r="H18" s="1" t="str">
        <f t="shared" ca="1" si="56"/>
        <v xml:space="preserve"> </v>
      </c>
      <c r="I18" s="96">
        <f t="shared" ref="I18" ca="1" si="256">INDIRECT("'"&amp;H$4&amp;"'!F"&amp;$A18,TRUE)</f>
        <v>0</v>
      </c>
      <c r="J18" s="1" t="str">
        <f t="shared" ca="1" si="56"/>
        <v xml:space="preserve"> </v>
      </c>
      <c r="K18" s="96">
        <f t="shared" ref="K18" ca="1" si="257">INDIRECT("'"&amp;J$4&amp;"'!F"&amp;$A18,TRUE)</f>
        <v>0</v>
      </c>
      <c r="L18" s="1" t="str">
        <f t="shared" ca="1" si="56"/>
        <v xml:space="preserve"> </v>
      </c>
      <c r="M18" s="96">
        <f t="shared" ref="M18" ca="1" si="258">INDIRECT("'"&amp;L$4&amp;"'!F"&amp;$A18,TRUE)</f>
        <v>0</v>
      </c>
      <c r="N18" s="1" t="str">
        <f t="shared" ca="1" si="56"/>
        <v xml:space="preserve"> </v>
      </c>
      <c r="O18" s="96">
        <f t="shared" ref="O18" ca="1" si="259">INDIRECT("'"&amp;N$4&amp;"'!F"&amp;$A18,TRUE)</f>
        <v>0</v>
      </c>
      <c r="P18" s="1" t="str">
        <f t="shared" ca="1" si="56"/>
        <v xml:space="preserve"> </v>
      </c>
      <c r="Q18" s="96">
        <f t="shared" ref="Q18" ca="1" si="260">INDIRECT("'"&amp;P$4&amp;"'!F"&amp;$A18,TRUE)</f>
        <v>0</v>
      </c>
      <c r="R18" s="1" t="str">
        <f t="shared" ca="1" si="56"/>
        <v xml:space="preserve"> </v>
      </c>
      <c r="S18" s="96">
        <f t="shared" ref="S18" ca="1" si="261">INDIRECT("'"&amp;R$4&amp;"'!F"&amp;$A18,TRUE)</f>
        <v>0</v>
      </c>
      <c r="T18" s="1" t="str">
        <f t="shared" ca="1" si="56"/>
        <v xml:space="preserve"> </v>
      </c>
      <c r="U18" s="96">
        <f t="shared" ref="U18" ca="1" si="262">INDIRECT("'"&amp;T$4&amp;"'!F"&amp;$A18,TRUE)</f>
        <v>0</v>
      </c>
      <c r="V18" s="1" t="str">
        <f t="shared" ca="1" si="56"/>
        <v xml:space="preserve"> </v>
      </c>
      <c r="W18" s="96">
        <f t="shared" ref="W18" ca="1" si="263">INDIRECT("'"&amp;V$4&amp;"'!F"&amp;$A18,TRUE)</f>
        <v>0</v>
      </c>
      <c r="X18" s="1" t="str">
        <f t="shared" ca="1" si="56"/>
        <v xml:space="preserve"> </v>
      </c>
      <c r="Y18" s="96">
        <f t="shared" ref="Y18" ca="1" si="264">INDIRECT("'"&amp;X$4&amp;"'!F"&amp;$A18,TRUE)</f>
        <v>0</v>
      </c>
      <c r="Z18" s="1" t="str">
        <f t="shared" ca="1" si="56"/>
        <v xml:space="preserve"> </v>
      </c>
      <c r="AA18" s="96">
        <f t="shared" ref="AA18" ca="1" si="265">INDIRECT("'"&amp;Z$4&amp;"'!F"&amp;$A18,TRUE)</f>
        <v>0</v>
      </c>
      <c r="AB18" s="1" t="str">
        <f t="shared" ca="1" si="56"/>
        <v xml:space="preserve"> </v>
      </c>
      <c r="AC18" s="96">
        <f t="shared" ref="AC18" ca="1" si="266">INDIRECT("'"&amp;AB$4&amp;"'!F"&amp;$A18,TRUE)</f>
        <v>0</v>
      </c>
      <c r="AD18" s="1" t="str">
        <f t="shared" ca="1" si="56"/>
        <v xml:space="preserve"> </v>
      </c>
      <c r="AE18" s="96">
        <f t="shared" ref="AE18" ca="1" si="267">INDIRECT("'"&amp;AD$4&amp;"'!F"&amp;$A18,TRUE)</f>
        <v>0</v>
      </c>
      <c r="AF18" s="1" t="str">
        <f t="shared" ca="1" si="56"/>
        <v xml:space="preserve"> </v>
      </c>
      <c r="AG18" s="96">
        <f t="shared" ref="AG18" ca="1" si="268">INDIRECT("'"&amp;AF$4&amp;"'!F"&amp;$A18,TRUE)</f>
        <v>0</v>
      </c>
      <c r="AH18" s="1" t="str">
        <f t="shared" ca="1" si="56"/>
        <v xml:space="preserve"> </v>
      </c>
      <c r="AI18" s="96">
        <f t="shared" ref="AI18" ca="1" si="269">INDIRECT("'"&amp;AH$4&amp;"'!F"&amp;$A18,TRUE)</f>
        <v>0</v>
      </c>
      <c r="AJ18" s="1" t="str">
        <f t="shared" ca="1" si="56"/>
        <v xml:space="preserve"> </v>
      </c>
      <c r="AK18" s="96">
        <f t="shared" ref="AK18" ca="1" si="270">INDIRECT("'"&amp;AJ$4&amp;"'!F"&amp;$A18,TRUE)</f>
        <v>0</v>
      </c>
      <c r="AL18" s="1" t="str">
        <f t="shared" ca="1" si="56"/>
        <v xml:space="preserve"> </v>
      </c>
      <c r="AM18" s="96">
        <f t="shared" ref="AM18" ca="1" si="271">INDIRECT("'"&amp;AL$4&amp;"'!F"&amp;$A18,TRUE)</f>
        <v>0</v>
      </c>
      <c r="AN18" s="1" t="str">
        <f t="shared" ca="1" si="56"/>
        <v xml:space="preserve"> </v>
      </c>
      <c r="AO18" s="96">
        <f t="shared" ref="AO18" ca="1" si="272">INDIRECT("'"&amp;AN$4&amp;"'!F"&amp;$A18,TRUE)</f>
        <v>0</v>
      </c>
    </row>
    <row r="19" spans="1:41" x14ac:dyDescent="0.25">
      <c r="A19" s="1">
        <v>34</v>
      </c>
      <c r="B19" s="1" t="str">
        <f t="shared" ca="1" si="36"/>
        <v xml:space="preserve"> </v>
      </c>
      <c r="C19" s="96">
        <f t="shared" ca="1" si="37"/>
        <v>0</v>
      </c>
      <c r="D19" s="1" t="str">
        <f t="shared" ca="1" si="36"/>
        <v xml:space="preserve"> </v>
      </c>
      <c r="E19" s="96">
        <f t="shared" ca="1" si="37"/>
        <v>0</v>
      </c>
      <c r="F19" s="1" t="str">
        <f t="shared" ca="1" si="56"/>
        <v xml:space="preserve"> </v>
      </c>
      <c r="G19" s="96">
        <f t="shared" ref="G19" ca="1" si="273">INDIRECT("'"&amp;F$4&amp;"'!F"&amp;$A19,TRUE)</f>
        <v>0</v>
      </c>
      <c r="H19" s="1" t="str">
        <f t="shared" ca="1" si="56"/>
        <v xml:space="preserve"> </v>
      </c>
      <c r="I19" s="96">
        <f t="shared" ref="I19" ca="1" si="274">INDIRECT("'"&amp;H$4&amp;"'!F"&amp;$A19,TRUE)</f>
        <v>0</v>
      </c>
      <c r="J19" s="1" t="str">
        <f t="shared" ca="1" si="56"/>
        <v xml:space="preserve"> </v>
      </c>
      <c r="K19" s="96">
        <f t="shared" ref="K19" ca="1" si="275">INDIRECT("'"&amp;J$4&amp;"'!F"&amp;$A19,TRUE)</f>
        <v>0</v>
      </c>
      <c r="L19" s="1" t="str">
        <f t="shared" ca="1" si="56"/>
        <v xml:space="preserve"> </v>
      </c>
      <c r="M19" s="96">
        <f t="shared" ref="M19" ca="1" si="276">INDIRECT("'"&amp;L$4&amp;"'!F"&amp;$A19,TRUE)</f>
        <v>0</v>
      </c>
      <c r="N19" s="1" t="str">
        <f t="shared" ca="1" si="56"/>
        <v xml:space="preserve"> </v>
      </c>
      <c r="O19" s="96">
        <f t="shared" ref="O19" ca="1" si="277">INDIRECT("'"&amp;N$4&amp;"'!F"&amp;$A19,TRUE)</f>
        <v>0</v>
      </c>
      <c r="P19" s="1" t="str">
        <f t="shared" ca="1" si="56"/>
        <v xml:space="preserve"> </v>
      </c>
      <c r="Q19" s="96">
        <f t="shared" ref="Q19" ca="1" si="278">INDIRECT("'"&amp;P$4&amp;"'!F"&amp;$A19,TRUE)</f>
        <v>0</v>
      </c>
      <c r="R19" s="1" t="str">
        <f t="shared" ca="1" si="56"/>
        <v xml:space="preserve"> </v>
      </c>
      <c r="S19" s="96">
        <f t="shared" ref="S19" ca="1" si="279">INDIRECT("'"&amp;R$4&amp;"'!F"&amp;$A19,TRUE)</f>
        <v>0</v>
      </c>
      <c r="T19" s="1" t="str">
        <f t="shared" ca="1" si="56"/>
        <v xml:space="preserve"> </v>
      </c>
      <c r="U19" s="96">
        <f t="shared" ref="U19" ca="1" si="280">INDIRECT("'"&amp;T$4&amp;"'!F"&amp;$A19,TRUE)</f>
        <v>0</v>
      </c>
      <c r="V19" s="1" t="str">
        <f t="shared" ca="1" si="56"/>
        <v xml:space="preserve"> </v>
      </c>
      <c r="W19" s="96">
        <f t="shared" ref="W19" ca="1" si="281">INDIRECT("'"&amp;V$4&amp;"'!F"&amp;$A19,TRUE)</f>
        <v>0</v>
      </c>
      <c r="X19" s="1" t="str">
        <f t="shared" ca="1" si="56"/>
        <v xml:space="preserve"> </v>
      </c>
      <c r="Y19" s="96">
        <f t="shared" ref="Y19" ca="1" si="282">INDIRECT("'"&amp;X$4&amp;"'!F"&amp;$A19,TRUE)</f>
        <v>0</v>
      </c>
      <c r="Z19" s="1" t="str">
        <f t="shared" ca="1" si="56"/>
        <v xml:space="preserve"> </v>
      </c>
      <c r="AA19" s="96">
        <f t="shared" ref="AA19" ca="1" si="283">INDIRECT("'"&amp;Z$4&amp;"'!F"&amp;$A19,TRUE)</f>
        <v>0</v>
      </c>
      <c r="AB19" s="1" t="str">
        <f t="shared" ca="1" si="56"/>
        <v xml:space="preserve"> </v>
      </c>
      <c r="AC19" s="96">
        <f t="shared" ref="AC19" ca="1" si="284">INDIRECT("'"&amp;AB$4&amp;"'!F"&amp;$A19,TRUE)</f>
        <v>0</v>
      </c>
      <c r="AD19" s="1" t="str">
        <f t="shared" ca="1" si="56"/>
        <v xml:space="preserve"> </v>
      </c>
      <c r="AE19" s="96">
        <f t="shared" ref="AE19" ca="1" si="285">INDIRECT("'"&amp;AD$4&amp;"'!F"&amp;$A19,TRUE)</f>
        <v>0</v>
      </c>
      <c r="AF19" s="1" t="str">
        <f t="shared" ca="1" si="56"/>
        <v xml:space="preserve"> </v>
      </c>
      <c r="AG19" s="96">
        <f t="shared" ref="AG19" ca="1" si="286">INDIRECT("'"&amp;AF$4&amp;"'!F"&amp;$A19,TRUE)</f>
        <v>0</v>
      </c>
      <c r="AH19" s="1" t="str">
        <f t="shared" ca="1" si="56"/>
        <v xml:space="preserve"> </v>
      </c>
      <c r="AI19" s="96">
        <f t="shared" ref="AI19" ca="1" si="287">INDIRECT("'"&amp;AH$4&amp;"'!F"&amp;$A19,TRUE)</f>
        <v>0</v>
      </c>
      <c r="AJ19" s="1" t="str">
        <f t="shared" ca="1" si="56"/>
        <v xml:space="preserve"> </v>
      </c>
      <c r="AK19" s="96">
        <f t="shared" ref="AK19" ca="1" si="288">INDIRECT("'"&amp;AJ$4&amp;"'!F"&amp;$A19,TRUE)</f>
        <v>0</v>
      </c>
      <c r="AL19" s="1" t="str">
        <f t="shared" ca="1" si="56"/>
        <v xml:space="preserve"> </v>
      </c>
      <c r="AM19" s="96">
        <f t="shared" ref="AM19" ca="1" si="289">INDIRECT("'"&amp;AL$4&amp;"'!F"&amp;$A19,TRUE)</f>
        <v>0</v>
      </c>
      <c r="AN19" s="1" t="str">
        <f t="shared" ca="1" si="56"/>
        <v xml:space="preserve"> </v>
      </c>
      <c r="AO19" s="96">
        <f t="shared" ref="AO19" ca="1" si="290">INDIRECT("'"&amp;AN$4&amp;"'!F"&amp;$A19,TRUE)</f>
        <v>0</v>
      </c>
    </row>
    <row r="20" spans="1:41" x14ac:dyDescent="0.25">
      <c r="A20" s="1">
        <v>35</v>
      </c>
      <c r="B20" s="1" t="str">
        <f t="shared" ca="1" si="36"/>
        <v xml:space="preserve"> </v>
      </c>
      <c r="C20" s="96">
        <f t="shared" ca="1" si="37"/>
        <v>0</v>
      </c>
      <c r="D20" s="1" t="str">
        <f t="shared" ca="1" si="36"/>
        <v xml:space="preserve"> </v>
      </c>
      <c r="E20" s="96">
        <f t="shared" ca="1" si="37"/>
        <v>0</v>
      </c>
      <c r="F20" s="1" t="str">
        <f t="shared" ca="1" si="56"/>
        <v xml:space="preserve"> </v>
      </c>
      <c r="G20" s="96">
        <f t="shared" ref="G20" ca="1" si="291">INDIRECT("'"&amp;F$4&amp;"'!F"&amp;$A20,TRUE)</f>
        <v>0</v>
      </c>
      <c r="H20" s="1" t="str">
        <f t="shared" ca="1" si="56"/>
        <v xml:space="preserve"> </v>
      </c>
      <c r="I20" s="96">
        <f t="shared" ref="I20" ca="1" si="292">INDIRECT("'"&amp;H$4&amp;"'!F"&amp;$A20,TRUE)</f>
        <v>0</v>
      </c>
      <c r="J20" s="1" t="str">
        <f t="shared" ca="1" si="56"/>
        <v xml:space="preserve"> </v>
      </c>
      <c r="K20" s="96">
        <f t="shared" ref="K20" ca="1" si="293">INDIRECT("'"&amp;J$4&amp;"'!F"&amp;$A20,TRUE)</f>
        <v>0</v>
      </c>
      <c r="L20" s="1" t="str">
        <f t="shared" ca="1" si="56"/>
        <v xml:space="preserve"> </v>
      </c>
      <c r="M20" s="96">
        <f t="shared" ref="M20" ca="1" si="294">INDIRECT("'"&amp;L$4&amp;"'!F"&amp;$A20,TRUE)</f>
        <v>0</v>
      </c>
      <c r="N20" s="1" t="str">
        <f t="shared" ca="1" si="56"/>
        <v xml:space="preserve"> </v>
      </c>
      <c r="O20" s="96">
        <f t="shared" ref="O20" ca="1" si="295">INDIRECT("'"&amp;N$4&amp;"'!F"&amp;$A20,TRUE)</f>
        <v>0</v>
      </c>
      <c r="P20" s="1" t="str">
        <f t="shared" ca="1" si="56"/>
        <v xml:space="preserve"> </v>
      </c>
      <c r="Q20" s="96">
        <f t="shared" ref="Q20" ca="1" si="296">INDIRECT("'"&amp;P$4&amp;"'!F"&amp;$A20,TRUE)</f>
        <v>0</v>
      </c>
      <c r="R20" s="1" t="str">
        <f t="shared" ca="1" si="56"/>
        <v xml:space="preserve"> </v>
      </c>
      <c r="S20" s="96">
        <f t="shared" ref="S20" ca="1" si="297">INDIRECT("'"&amp;R$4&amp;"'!F"&amp;$A20,TRUE)</f>
        <v>0</v>
      </c>
      <c r="T20" s="1" t="str">
        <f t="shared" ca="1" si="56"/>
        <v xml:space="preserve"> </v>
      </c>
      <c r="U20" s="96">
        <f t="shared" ref="U20" ca="1" si="298">INDIRECT("'"&amp;T$4&amp;"'!F"&amp;$A20,TRUE)</f>
        <v>0</v>
      </c>
      <c r="V20" s="1" t="str">
        <f t="shared" ca="1" si="56"/>
        <v xml:space="preserve"> </v>
      </c>
      <c r="W20" s="96">
        <f t="shared" ref="W20" ca="1" si="299">INDIRECT("'"&amp;V$4&amp;"'!F"&amp;$A20,TRUE)</f>
        <v>0</v>
      </c>
      <c r="X20" s="1" t="str">
        <f t="shared" ca="1" si="56"/>
        <v xml:space="preserve"> </v>
      </c>
      <c r="Y20" s="96">
        <f t="shared" ref="Y20" ca="1" si="300">INDIRECT("'"&amp;X$4&amp;"'!F"&amp;$A20,TRUE)</f>
        <v>0</v>
      </c>
      <c r="Z20" s="1" t="str">
        <f t="shared" ca="1" si="56"/>
        <v xml:space="preserve"> </v>
      </c>
      <c r="AA20" s="96">
        <f t="shared" ref="AA20" ca="1" si="301">INDIRECT("'"&amp;Z$4&amp;"'!F"&amp;$A20,TRUE)</f>
        <v>0</v>
      </c>
      <c r="AB20" s="1" t="str">
        <f t="shared" ca="1" si="56"/>
        <v xml:space="preserve"> </v>
      </c>
      <c r="AC20" s="96">
        <f t="shared" ref="AC20" ca="1" si="302">INDIRECT("'"&amp;AB$4&amp;"'!F"&amp;$A20,TRUE)</f>
        <v>0</v>
      </c>
      <c r="AD20" s="1" t="str">
        <f t="shared" ca="1" si="56"/>
        <v xml:space="preserve"> </v>
      </c>
      <c r="AE20" s="96">
        <f t="shared" ref="AE20" ca="1" si="303">INDIRECT("'"&amp;AD$4&amp;"'!F"&amp;$A20,TRUE)</f>
        <v>0</v>
      </c>
      <c r="AF20" s="1" t="str">
        <f t="shared" ca="1" si="56"/>
        <v xml:space="preserve"> </v>
      </c>
      <c r="AG20" s="96">
        <f t="shared" ref="AG20" ca="1" si="304">INDIRECT("'"&amp;AF$4&amp;"'!F"&amp;$A20,TRUE)</f>
        <v>0</v>
      </c>
      <c r="AH20" s="1" t="str">
        <f t="shared" ca="1" si="56"/>
        <v xml:space="preserve"> </v>
      </c>
      <c r="AI20" s="96">
        <f t="shared" ref="AI20" ca="1" si="305">INDIRECT("'"&amp;AH$4&amp;"'!F"&amp;$A20,TRUE)</f>
        <v>0</v>
      </c>
      <c r="AJ20" s="1" t="str">
        <f t="shared" ca="1" si="56"/>
        <v xml:space="preserve"> </v>
      </c>
      <c r="AK20" s="96">
        <f t="shared" ref="AK20" ca="1" si="306">INDIRECT("'"&amp;AJ$4&amp;"'!F"&amp;$A20,TRUE)</f>
        <v>0</v>
      </c>
      <c r="AL20" s="1" t="str">
        <f t="shared" ca="1" si="56"/>
        <v xml:space="preserve"> </v>
      </c>
      <c r="AM20" s="96">
        <f t="shared" ref="AM20" ca="1" si="307">INDIRECT("'"&amp;AL$4&amp;"'!F"&amp;$A20,TRUE)</f>
        <v>0</v>
      </c>
      <c r="AN20" s="1" t="str">
        <f t="shared" ca="1" si="56"/>
        <v xml:space="preserve"> </v>
      </c>
      <c r="AO20" s="96">
        <f t="shared" ref="AO20" ca="1" si="308">INDIRECT("'"&amp;AN$4&amp;"'!F"&amp;$A20,TRUE)</f>
        <v>0</v>
      </c>
    </row>
    <row r="21" spans="1:41" x14ac:dyDescent="0.25">
      <c r="A21" s="1">
        <v>36</v>
      </c>
      <c r="B21" s="1" t="str">
        <f t="shared" ca="1" si="36"/>
        <v xml:space="preserve"> </v>
      </c>
      <c r="C21" s="96">
        <f t="shared" ca="1" si="37"/>
        <v>0</v>
      </c>
      <c r="D21" s="1" t="str">
        <f t="shared" ca="1" si="36"/>
        <v xml:space="preserve"> </v>
      </c>
      <c r="E21" s="96">
        <f t="shared" ca="1" si="37"/>
        <v>0</v>
      </c>
      <c r="F21" s="1" t="str">
        <f t="shared" ca="1" si="56"/>
        <v xml:space="preserve"> </v>
      </c>
      <c r="G21" s="96">
        <f t="shared" ref="G21" ca="1" si="309">INDIRECT("'"&amp;F$4&amp;"'!F"&amp;$A21,TRUE)</f>
        <v>0</v>
      </c>
      <c r="H21" s="1" t="str">
        <f t="shared" ca="1" si="56"/>
        <v xml:space="preserve"> </v>
      </c>
      <c r="I21" s="96">
        <f t="shared" ref="I21" ca="1" si="310">INDIRECT("'"&amp;H$4&amp;"'!F"&amp;$A21,TRUE)</f>
        <v>0</v>
      </c>
      <c r="J21" s="1" t="str">
        <f t="shared" ca="1" si="56"/>
        <v xml:space="preserve"> </v>
      </c>
      <c r="K21" s="96">
        <f t="shared" ref="K21" ca="1" si="311">INDIRECT("'"&amp;J$4&amp;"'!F"&amp;$A21,TRUE)</f>
        <v>0</v>
      </c>
      <c r="L21" s="1" t="str">
        <f t="shared" ref="F21:AN29" ca="1" si="312">CONCATENATE(INDIRECT("'"&amp;L$4&amp;"'!C"&amp;$A21,TRUE)," ",INDIRECT("'"&amp;L$4&amp;"'!D"&amp;$A21,TRUE))</f>
        <v xml:space="preserve"> </v>
      </c>
      <c r="M21" s="96">
        <f t="shared" ref="M21" ca="1" si="313">INDIRECT("'"&amp;L$4&amp;"'!F"&amp;$A21,TRUE)</f>
        <v>0</v>
      </c>
      <c r="N21" s="1" t="str">
        <f t="shared" ca="1" si="312"/>
        <v xml:space="preserve"> </v>
      </c>
      <c r="O21" s="96">
        <f t="shared" ref="O21" ca="1" si="314">INDIRECT("'"&amp;N$4&amp;"'!F"&amp;$A21,TRUE)</f>
        <v>0</v>
      </c>
      <c r="P21" s="1" t="str">
        <f t="shared" ca="1" si="312"/>
        <v xml:space="preserve"> </v>
      </c>
      <c r="Q21" s="96">
        <f t="shared" ref="Q21" ca="1" si="315">INDIRECT("'"&amp;P$4&amp;"'!F"&amp;$A21,TRUE)</f>
        <v>0</v>
      </c>
      <c r="R21" s="1" t="str">
        <f t="shared" ca="1" si="312"/>
        <v xml:space="preserve"> </v>
      </c>
      <c r="S21" s="96">
        <f t="shared" ref="S21" ca="1" si="316">INDIRECT("'"&amp;R$4&amp;"'!F"&amp;$A21,TRUE)</f>
        <v>0</v>
      </c>
      <c r="T21" s="1" t="str">
        <f t="shared" ca="1" si="312"/>
        <v xml:space="preserve"> </v>
      </c>
      <c r="U21" s="96">
        <f t="shared" ref="U21" ca="1" si="317">INDIRECT("'"&amp;T$4&amp;"'!F"&amp;$A21,TRUE)</f>
        <v>0</v>
      </c>
      <c r="V21" s="1" t="str">
        <f t="shared" ca="1" si="312"/>
        <v xml:space="preserve"> </v>
      </c>
      <c r="W21" s="96">
        <f t="shared" ref="W21" ca="1" si="318">INDIRECT("'"&amp;V$4&amp;"'!F"&amp;$A21,TRUE)</f>
        <v>0</v>
      </c>
      <c r="X21" s="1" t="str">
        <f t="shared" ca="1" si="312"/>
        <v xml:space="preserve"> </v>
      </c>
      <c r="Y21" s="96">
        <f t="shared" ref="Y21" ca="1" si="319">INDIRECT("'"&amp;X$4&amp;"'!F"&amp;$A21,TRUE)</f>
        <v>0</v>
      </c>
      <c r="Z21" s="1" t="str">
        <f t="shared" ca="1" si="312"/>
        <v xml:space="preserve"> </v>
      </c>
      <c r="AA21" s="96">
        <f t="shared" ref="AA21" ca="1" si="320">INDIRECT("'"&amp;Z$4&amp;"'!F"&amp;$A21,TRUE)</f>
        <v>0</v>
      </c>
      <c r="AB21" s="1" t="str">
        <f t="shared" ca="1" si="312"/>
        <v xml:space="preserve"> </v>
      </c>
      <c r="AC21" s="96">
        <f t="shared" ref="AC21" ca="1" si="321">INDIRECT("'"&amp;AB$4&amp;"'!F"&amp;$A21,TRUE)</f>
        <v>0</v>
      </c>
      <c r="AD21" s="1" t="str">
        <f t="shared" ca="1" si="312"/>
        <v xml:space="preserve"> </v>
      </c>
      <c r="AE21" s="96">
        <f t="shared" ref="AE21" ca="1" si="322">INDIRECT("'"&amp;AD$4&amp;"'!F"&amp;$A21,TRUE)</f>
        <v>0</v>
      </c>
      <c r="AF21" s="1" t="str">
        <f t="shared" ca="1" si="312"/>
        <v xml:space="preserve"> </v>
      </c>
      <c r="AG21" s="96">
        <f t="shared" ref="AG21" ca="1" si="323">INDIRECT("'"&amp;AF$4&amp;"'!F"&amp;$A21,TRUE)</f>
        <v>0</v>
      </c>
      <c r="AH21" s="1" t="str">
        <f t="shared" ca="1" si="312"/>
        <v xml:space="preserve"> </v>
      </c>
      <c r="AI21" s="96">
        <f t="shared" ref="AI21" ca="1" si="324">INDIRECT("'"&amp;AH$4&amp;"'!F"&amp;$A21,TRUE)</f>
        <v>0</v>
      </c>
      <c r="AJ21" s="1" t="str">
        <f t="shared" ca="1" si="312"/>
        <v xml:space="preserve"> </v>
      </c>
      <c r="AK21" s="96">
        <f t="shared" ref="AK21" ca="1" si="325">INDIRECT("'"&amp;AJ$4&amp;"'!F"&amp;$A21,TRUE)</f>
        <v>0</v>
      </c>
      <c r="AL21" s="1" t="str">
        <f t="shared" ca="1" si="312"/>
        <v xml:space="preserve"> </v>
      </c>
      <c r="AM21" s="96">
        <f t="shared" ref="AM21" ca="1" si="326">INDIRECT("'"&amp;AL$4&amp;"'!F"&amp;$A21,TRUE)</f>
        <v>0</v>
      </c>
      <c r="AN21" s="1" t="str">
        <f t="shared" ca="1" si="312"/>
        <v xml:space="preserve"> </v>
      </c>
      <c r="AO21" s="96">
        <f t="shared" ref="AO21" ca="1" si="327">INDIRECT("'"&amp;AN$4&amp;"'!F"&amp;$A21,TRUE)</f>
        <v>0</v>
      </c>
    </row>
    <row r="22" spans="1:41" x14ac:dyDescent="0.25">
      <c r="A22" s="1">
        <v>37</v>
      </c>
      <c r="B22" s="1" t="str">
        <f t="shared" ca="1" si="36"/>
        <v xml:space="preserve"> </v>
      </c>
      <c r="C22" s="96">
        <f t="shared" ca="1" si="37"/>
        <v>0</v>
      </c>
      <c r="D22" s="1" t="str">
        <f t="shared" ca="1" si="36"/>
        <v xml:space="preserve"> </v>
      </c>
      <c r="E22" s="96">
        <f t="shared" ca="1" si="37"/>
        <v>0</v>
      </c>
      <c r="F22" s="1" t="str">
        <f t="shared" ca="1" si="312"/>
        <v xml:space="preserve"> </v>
      </c>
      <c r="G22" s="96">
        <f t="shared" ref="G22" ca="1" si="328">INDIRECT("'"&amp;F$4&amp;"'!F"&amp;$A22,TRUE)</f>
        <v>0</v>
      </c>
      <c r="H22" s="1" t="str">
        <f t="shared" ca="1" si="312"/>
        <v xml:space="preserve"> </v>
      </c>
      <c r="I22" s="96">
        <f t="shared" ref="I22" ca="1" si="329">INDIRECT("'"&amp;H$4&amp;"'!F"&amp;$A22,TRUE)</f>
        <v>0</v>
      </c>
      <c r="J22" s="1" t="str">
        <f t="shared" ca="1" si="312"/>
        <v xml:space="preserve"> </v>
      </c>
      <c r="K22" s="96">
        <f t="shared" ref="K22" ca="1" si="330">INDIRECT("'"&amp;J$4&amp;"'!F"&amp;$A22,TRUE)</f>
        <v>0</v>
      </c>
      <c r="L22" s="1" t="str">
        <f t="shared" ca="1" si="312"/>
        <v xml:space="preserve"> </v>
      </c>
      <c r="M22" s="96">
        <f t="shared" ref="M22" ca="1" si="331">INDIRECT("'"&amp;L$4&amp;"'!F"&amp;$A22,TRUE)</f>
        <v>0</v>
      </c>
      <c r="N22" s="1" t="str">
        <f t="shared" ca="1" si="312"/>
        <v xml:space="preserve"> </v>
      </c>
      <c r="O22" s="96">
        <f t="shared" ref="O22" ca="1" si="332">INDIRECT("'"&amp;N$4&amp;"'!F"&amp;$A22,TRUE)</f>
        <v>0</v>
      </c>
      <c r="P22" s="1" t="str">
        <f t="shared" ca="1" si="312"/>
        <v xml:space="preserve"> </v>
      </c>
      <c r="Q22" s="96">
        <f t="shared" ref="Q22" ca="1" si="333">INDIRECT("'"&amp;P$4&amp;"'!F"&amp;$A22,TRUE)</f>
        <v>0</v>
      </c>
      <c r="R22" s="1" t="str">
        <f t="shared" ca="1" si="312"/>
        <v xml:space="preserve"> </v>
      </c>
      <c r="S22" s="96">
        <f t="shared" ref="S22" ca="1" si="334">INDIRECT("'"&amp;R$4&amp;"'!F"&amp;$A22,TRUE)</f>
        <v>0</v>
      </c>
      <c r="T22" s="1" t="str">
        <f t="shared" ca="1" si="312"/>
        <v xml:space="preserve"> </v>
      </c>
      <c r="U22" s="96">
        <f t="shared" ref="U22" ca="1" si="335">INDIRECT("'"&amp;T$4&amp;"'!F"&amp;$A22,TRUE)</f>
        <v>0</v>
      </c>
      <c r="V22" s="1" t="str">
        <f t="shared" ca="1" si="312"/>
        <v xml:space="preserve"> </v>
      </c>
      <c r="W22" s="96">
        <f t="shared" ref="W22" ca="1" si="336">INDIRECT("'"&amp;V$4&amp;"'!F"&amp;$A22,TRUE)</f>
        <v>0</v>
      </c>
      <c r="X22" s="1" t="str">
        <f t="shared" ca="1" si="312"/>
        <v xml:space="preserve"> </v>
      </c>
      <c r="Y22" s="96">
        <f t="shared" ref="Y22" ca="1" si="337">INDIRECT("'"&amp;X$4&amp;"'!F"&amp;$A22,TRUE)</f>
        <v>0</v>
      </c>
      <c r="Z22" s="1" t="str">
        <f t="shared" ca="1" si="312"/>
        <v xml:space="preserve"> </v>
      </c>
      <c r="AA22" s="96">
        <f t="shared" ref="AA22" ca="1" si="338">INDIRECT("'"&amp;Z$4&amp;"'!F"&amp;$A22,TRUE)</f>
        <v>0</v>
      </c>
      <c r="AB22" s="1" t="str">
        <f t="shared" ca="1" si="312"/>
        <v xml:space="preserve"> </v>
      </c>
      <c r="AC22" s="96">
        <f t="shared" ref="AC22" ca="1" si="339">INDIRECT("'"&amp;AB$4&amp;"'!F"&amp;$A22,TRUE)</f>
        <v>0</v>
      </c>
      <c r="AD22" s="1" t="str">
        <f t="shared" ca="1" si="312"/>
        <v xml:space="preserve"> </v>
      </c>
      <c r="AE22" s="96">
        <f t="shared" ref="AE22" ca="1" si="340">INDIRECT("'"&amp;AD$4&amp;"'!F"&amp;$A22,TRUE)</f>
        <v>0</v>
      </c>
      <c r="AF22" s="1" t="str">
        <f t="shared" ca="1" si="312"/>
        <v xml:space="preserve"> </v>
      </c>
      <c r="AG22" s="96">
        <f t="shared" ref="AG22" ca="1" si="341">INDIRECT("'"&amp;AF$4&amp;"'!F"&amp;$A22,TRUE)</f>
        <v>0</v>
      </c>
      <c r="AH22" s="1" t="str">
        <f t="shared" ca="1" si="312"/>
        <v xml:space="preserve"> </v>
      </c>
      <c r="AI22" s="96">
        <f t="shared" ref="AI22" ca="1" si="342">INDIRECT("'"&amp;AH$4&amp;"'!F"&amp;$A22,TRUE)</f>
        <v>0</v>
      </c>
      <c r="AJ22" s="1" t="str">
        <f t="shared" ca="1" si="312"/>
        <v xml:space="preserve"> </v>
      </c>
      <c r="AK22" s="96">
        <f t="shared" ref="AK22" ca="1" si="343">INDIRECT("'"&amp;AJ$4&amp;"'!F"&amp;$A22,TRUE)</f>
        <v>0</v>
      </c>
      <c r="AL22" s="1" t="str">
        <f t="shared" ca="1" si="312"/>
        <v xml:space="preserve"> </v>
      </c>
      <c r="AM22" s="96">
        <f t="shared" ref="AM22" ca="1" si="344">INDIRECT("'"&amp;AL$4&amp;"'!F"&amp;$A22,TRUE)</f>
        <v>0</v>
      </c>
      <c r="AN22" s="1" t="str">
        <f t="shared" ca="1" si="312"/>
        <v xml:space="preserve"> </v>
      </c>
      <c r="AO22" s="96">
        <f t="shared" ref="AO22" ca="1" si="345">INDIRECT("'"&amp;AN$4&amp;"'!F"&amp;$A22,TRUE)</f>
        <v>0</v>
      </c>
    </row>
    <row r="23" spans="1:41" x14ac:dyDescent="0.25">
      <c r="A23" s="1">
        <v>38</v>
      </c>
      <c r="B23" s="1" t="str">
        <f t="shared" ca="1" si="36"/>
        <v xml:space="preserve"> </v>
      </c>
      <c r="C23" s="96">
        <f t="shared" ca="1" si="37"/>
        <v>0</v>
      </c>
      <c r="D23" s="1" t="str">
        <f t="shared" ca="1" si="36"/>
        <v xml:space="preserve"> </v>
      </c>
      <c r="E23" s="96">
        <f t="shared" ca="1" si="37"/>
        <v>0</v>
      </c>
      <c r="F23" s="1" t="str">
        <f t="shared" ca="1" si="312"/>
        <v xml:space="preserve"> </v>
      </c>
      <c r="G23" s="96">
        <f t="shared" ref="G23" ca="1" si="346">INDIRECT("'"&amp;F$4&amp;"'!F"&amp;$A23,TRUE)</f>
        <v>0</v>
      </c>
      <c r="H23" s="1" t="str">
        <f t="shared" ca="1" si="312"/>
        <v xml:space="preserve"> </v>
      </c>
      <c r="I23" s="96">
        <f t="shared" ref="I23" ca="1" si="347">INDIRECT("'"&amp;H$4&amp;"'!F"&amp;$A23,TRUE)</f>
        <v>0</v>
      </c>
      <c r="J23" s="1" t="str">
        <f t="shared" ca="1" si="312"/>
        <v xml:space="preserve"> </v>
      </c>
      <c r="K23" s="96">
        <f t="shared" ref="K23" ca="1" si="348">INDIRECT("'"&amp;J$4&amp;"'!F"&amp;$A23,TRUE)</f>
        <v>0</v>
      </c>
      <c r="L23" s="1" t="str">
        <f t="shared" ca="1" si="312"/>
        <v xml:space="preserve"> </v>
      </c>
      <c r="M23" s="96">
        <f t="shared" ref="M23" ca="1" si="349">INDIRECT("'"&amp;L$4&amp;"'!F"&amp;$A23,TRUE)</f>
        <v>0</v>
      </c>
      <c r="N23" s="1" t="str">
        <f t="shared" ca="1" si="312"/>
        <v xml:space="preserve"> </v>
      </c>
      <c r="O23" s="96">
        <f t="shared" ref="O23" ca="1" si="350">INDIRECT("'"&amp;N$4&amp;"'!F"&amp;$A23,TRUE)</f>
        <v>0</v>
      </c>
      <c r="P23" s="1" t="str">
        <f t="shared" ca="1" si="312"/>
        <v xml:space="preserve"> </v>
      </c>
      <c r="Q23" s="96">
        <f t="shared" ref="Q23" ca="1" si="351">INDIRECT("'"&amp;P$4&amp;"'!F"&amp;$A23,TRUE)</f>
        <v>0</v>
      </c>
      <c r="R23" s="1" t="str">
        <f t="shared" ca="1" si="312"/>
        <v xml:space="preserve"> </v>
      </c>
      <c r="S23" s="96">
        <f t="shared" ref="S23" ca="1" si="352">INDIRECT("'"&amp;R$4&amp;"'!F"&amp;$A23,TRUE)</f>
        <v>0</v>
      </c>
      <c r="T23" s="1" t="str">
        <f t="shared" ca="1" si="312"/>
        <v xml:space="preserve"> </v>
      </c>
      <c r="U23" s="96">
        <f t="shared" ref="U23" ca="1" si="353">INDIRECT("'"&amp;T$4&amp;"'!F"&amp;$A23,TRUE)</f>
        <v>0</v>
      </c>
      <c r="V23" s="1" t="str">
        <f t="shared" ca="1" si="312"/>
        <v xml:space="preserve"> </v>
      </c>
      <c r="W23" s="96">
        <f t="shared" ref="W23" ca="1" si="354">INDIRECT("'"&amp;V$4&amp;"'!F"&amp;$A23,TRUE)</f>
        <v>0</v>
      </c>
      <c r="X23" s="1" t="str">
        <f t="shared" ca="1" si="312"/>
        <v xml:space="preserve"> </v>
      </c>
      <c r="Y23" s="96">
        <f t="shared" ref="Y23" ca="1" si="355">INDIRECT("'"&amp;X$4&amp;"'!F"&amp;$A23,TRUE)</f>
        <v>0</v>
      </c>
      <c r="Z23" s="1" t="str">
        <f t="shared" ca="1" si="312"/>
        <v xml:space="preserve"> </v>
      </c>
      <c r="AA23" s="96">
        <f t="shared" ref="AA23" ca="1" si="356">INDIRECT("'"&amp;Z$4&amp;"'!F"&amp;$A23,TRUE)</f>
        <v>0</v>
      </c>
      <c r="AB23" s="1" t="str">
        <f t="shared" ca="1" si="312"/>
        <v xml:space="preserve"> </v>
      </c>
      <c r="AC23" s="96">
        <f t="shared" ref="AC23" ca="1" si="357">INDIRECT("'"&amp;AB$4&amp;"'!F"&amp;$A23,TRUE)</f>
        <v>0</v>
      </c>
      <c r="AD23" s="1" t="str">
        <f t="shared" ca="1" si="312"/>
        <v xml:space="preserve"> </v>
      </c>
      <c r="AE23" s="96">
        <f t="shared" ref="AE23" ca="1" si="358">INDIRECT("'"&amp;AD$4&amp;"'!F"&amp;$A23,TRUE)</f>
        <v>0</v>
      </c>
      <c r="AF23" s="1" t="str">
        <f t="shared" ca="1" si="312"/>
        <v xml:space="preserve"> </v>
      </c>
      <c r="AG23" s="96">
        <f t="shared" ref="AG23" ca="1" si="359">INDIRECT("'"&amp;AF$4&amp;"'!F"&amp;$A23,TRUE)</f>
        <v>0</v>
      </c>
      <c r="AH23" s="1" t="str">
        <f t="shared" ca="1" si="312"/>
        <v xml:space="preserve"> </v>
      </c>
      <c r="AI23" s="96">
        <f t="shared" ref="AI23" ca="1" si="360">INDIRECT("'"&amp;AH$4&amp;"'!F"&amp;$A23,TRUE)</f>
        <v>0</v>
      </c>
      <c r="AJ23" s="1" t="str">
        <f t="shared" ca="1" si="312"/>
        <v xml:space="preserve"> </v>
      </c>
      <c r="AK23" s="96">
        <f t="shared" ref="AK23" ca="1" si="361">INDIRECT("'"&amp;AJ$4&amp;"'!F"&amp;$A23,TRUE)</f>
        <v>0</v>
      </c>
      <c r="AL23" s="1" t="str">
        <f t="shared" ca="1" si="312"/>
        <v xml:space="preserve"> </v>
      </c>
      <c r="AM23" s="96">
        <f t="shared" ref="AM23" ca="1" si="362">INDIRECT("'"&amp;AL$4&amp;"'!F"&amp;$A23,TRUE)</f>
        <v>0</v>
      </c>
      <c r="AN23" s="1" t="str">
        <f t="shared" ca="1" si="312"/>
        <v xml:space="preserve"> </v>
      </c>
      <c r="AO23" s="96">
        <f t="shared" ref="AO23" ca="1" si="363">INDIRECT("'"&amp;AN$4&amp;"'!F"&amp;$A23,TRUE)</f>
        <v>0</v>
      </c>
    </row>
    <row r="24" spans="1:41" x14ac:dyDescent="0.25">
      <c r="A24" s="1">
        <v>39</v>
      </c>
      <c r="B24" s="1" t="str">
        <f t="shared" ca="1" si="36"/>
        <v xml:space="preserve"> </v>
      </c>
      <c r="C24" s="96">
        <f t="shared" ca="1" si="37"/>
        <v>0</v>
      </c>
      <c r="D24" s="1" t="str">
        <f t="shared" ca="1" si="36"/>
        <v xml:space="preserve"> </v>
      </c>
      <c r="E24" s="96">
        <f t="shared" ca="1" si="37"/>
        <v>0</v>
      </c>
      <c r="F24" s="1" t="str">
        <f t="shared" ca="1" si="312"/>
        <v xml:space="preserve"> </v>
      </c>
      <c r="G24" s="96">
        <f t="shared" ref="G24" ca="1" si="364">INDIRECT("'"&amp;F$4&amp;"'!F"&amp;$A24,TRUE)</f>
        <v>0</v>
      </c>
      <c r="H24" s="1" t="str">
        <f t="shared" ca="1" si="312"/>
        <v xml:space="preserve"> </v>
      </c>
      <c r="I24" s="96">
        <f t="shared" ref="I24" ca="1" si="365">INDIRECT("'"&amp;H$4&amp;"'!F"&amp;$A24,TRUE)</f>
        <v>0</v>
      </c>
      <c r="J24" s="1" t="str">
        <f t="shared" ca="1" si="312"/>
        <v xml:space="preserve"> </v>
      </c>
      <c r="K24" s="96">
        <f t="shared" ref="K24" ca="1" si="366">INDIRECT("'"&amp;J$4&amp;"'!F"&amp;$A24,TRUE)</f>
        <v>0</v>
      </c>
      <c r="L24" s="1" t="str">
        <f t="shared" ca="1" si="312"/>
        <v xml:space="preserve"> </v>
      </c>
      <c r="M24" s="96">
        <f t="shared" ref="M24" ca="1" si="367">INDIRECT("'"&amp;L$4&amp;"'!F"&amp;$A24,TRUE)</f>
        <v>0</v>
      </c>
      <c r="N24" s="1" t="str">
        <f t="shared" ca="1" si="312"/>
        <v xml:space="preserve"> </v>
      </c>
      <c r="O24" s="96">
        <f t="shared" ref="O24" ca="1" si="368">INDIRECT("'"&amp;N$4&amp;"'!F"&amp;$A24,TRUE)</f>
        <v>0</v>
      </c>
      <c r="P24" s="1" t="str">
        <f t="shared" ca="1" si="312"/>
        <v xml:space="preserve"> </v>
      </c>
      <c r="Q24" s="96">
        <f t="shared" ref="Q24" ca="1" si="369">INDIRECT("'"&amp;P$4&amp;"'!F"&amp;$A24,TRUE)</f>
        <v>0</v>
      </c>
      <c r="R24" s="1" t="str">
        <f t="shared" ca="1" si="312"/>
        <v xml:space="preserve"> </v>
      </c>
      <c r="S24" s="96">
        <f t="shared" ref="S24" ca="1" si="370">INDIRECT("'"&amp;R$4&amp;"'!F"&amp;$A24,TRUE)</f>
        <v>0</v>
      </c>
      <c r="T24" s="1" t="str">
        <f t="shared" ca="1" si="312"/>
        <v xml:space="preserve"> </v>
      </c>
      <c r="U24" s="96">
        <f t="shared" ref="U24" ca="1" si="371">INDIRECT("'"&amp;T$4&amp;"'!F"&amp;$A24,TRUE)</f>
        <v>0</v>
      </c>
      <c r="V24" s="1" t="str">
        <f t="shared" ca="1" si="312"/>
        <v xml:space="preserve"> </v>
      </c>
      <c r="W24" s="96">
        <f t="shared" ref="W24" ca="1" si="372">INDIRECT("'"&amp;V$4&amp;"'!F"&amp;$A24,TRUE)</f>
        <v>0</v>
      </c>
      <c r="X24" s="1" t="str">
        <f t="shared" ca="1" si="312"/>
        <v xml:space="preserve"> </v>
      </c>
      <c r="Y24" s="96">
        <f t="shared" ref="Y24" ca="1" si="373">INDIRECT("'"&amp;X$4&amp;"'!F"&amp;$A24,TRUE)</f>
        <v>0</v>
      </c>
      <c r="Z24" s="1" t="str">
        <f t="shared" ca="1" si="312"/>
        <v xml:space="preserve"> </v>
      </c>
      <c r="AA24" s="96">
        <f t="shared" ref="AA24" ca="1" si="374">INDIRECT("'"&amp;Z$4&amp;"'!F"&amp;$A24,TRUE)</f>
        <v>0</v>
      </c>
      <c r="AB24" s="1" t="str">
        <f t="shared" ca="1" si="312"/>
        <v xml:space="preserve"> </v>
      </c>
      <c r="AC24" s="96">
        <f t="shared" ref="AC24" ca="1" si="375">INDIRECT("'"&amp;AB$4&amp;"'!F"&amp;$A24,TRUE)</f>
        <v>0</v>
      </c>
      <c r="AD24" s="1" t="str">
        <f t="shared" ca="1" si="312"/>
        <v xml:space="preserve"> </v>
      </c>
      <c r="AE24" s="96">
        <f t="shared" ref="AE24" ca="1" si="376">INDIRECT("'"&amp;AD$4&amp;"'!F"&amp;$A24,TRUE)</f>
        <v>0</v>
      </c>
      <c r="AF24" s="1" t="str">
        <f t="shared" ca="1" si="312"/>
        <v xml:space="preserve"> </v>
      </c>
      <c r="AG24" s="96">
        <f t="shared" ref="AG24" ca="1" si="377">INDIRECT("'"&amp;AF$4&amp;"'!F"&amp;$A24,TRUE)</f>
        <v>0</v>
      </c>
      <c r="AH24" s="1" t="str">
        <f t="shared" ca="1" si="312"/>
        <v xml:space="preserve"> </v>
      </c>
      <c r="AI24" s="96">
        <f t="shared" ref="AI24" ca="1" si="378">INDIRECT("'"&amp;AH$4&amp;"'!F"&amp;$A24,TRUE)</f>
        <v>0</v>
      </c>
      <c r="AJ24" s="1" t="str">
        <f t="shared" ca="1" si="312"/>
        <v xml:space="preserve"> </v>
      </c>
      <c r="AK24" s="96">
        <f t="shared" ref="AK24" ca="1" si="379">INDIRECT("'"&amp;AJ$4&amp;"'!F"&amp;$A24,TRUE)</f>
        <v>0</v>
      </c>
      <c r="AL24" s="1" t="str">
        <f t="shared" ca="1" si="312"/>
        <v xml:space="preserve"> </v>
      </c>
      <c r="AM24" s="96">
        <f t="shared" ref="AM24" ca="1" si="380">INDIRECT("'"&amp;AL$4&amp;"'!F"&amp;$A24,TRUE)</f>
        <v>0</v>
      </c>
      <c r="AN24" s="1" t="str">
        <f t="shared" ca="1" si="312"/>
        <v xml:space="preserve"> </v>
      </c>
      <c r="AO24" s="96">
        <f t="shared" ref="AO24" ca="1" si="381">INDIRECT("'"&amp;AN$4&amp;"'!F"&amp;$A24,TRUE)</f>
        <v>0</v>
      </c>
    </row>
    <row r="25" spans="1:41" x14ac:dyDescent="0.25">
      <c r="A25" s="1">
        <v>40</v>
      </c>
      <c r="B25" s="1" t="str">
        <f t="shared" ca="1" si="36"/>
        <v xml:space="preserve"> </v>
      </c>
      <c r="C25" s="96">
        <f t="shared" ca="1" si="37"/>
        <v>0</v>
      </c>
      <c r="D25" s="1" t="str">
        <f t="shared" ca="1" si="36"/>
        <v xml:space="preserve"> </v>
      </c>
      <c r="E25" s="96">
        <f t="shared" ca="1" si="37"/>
        <v>0</v>
      </c>
      <c r="F25" s="1" t="str">
        <f t="shared" ca="1" si="312"/>
        <v xml:space="preserve"> </v>
      </c>
      <c r="G25" s="96">
        <f t="shared" ref="G25" ca="1" si="382">INDIRECT("'"&amp;F$4&amp;"'!F"&amp;$A25,TRUE)</f>
        <v>0</v>
      </c>
      <c r="H25" s="1" t="str">
        <f t="shared" ca="1" si="312"/>
        <v xml:space="preserve"> </v>
      </c>
      <c r="I25" s="96">
        <f t="shared" ref="I25" ca="1" si="383">INDIRECT("'"&amp;H$4&amp;"'!F"&amp;$A25,TRUE)</f>
        <v>0</v>
      </c>
      <c r="J25" s="1" t="str">
        <f t="shared" ca="1" si="312"/>
        <v xml:space="preserve"> </v>
      </c>
      <c r="K25" s="96">
        <f t="shared" ref="K25" ca="1" si="384">INDIRECT("'"&amp;J$4&amp;"'!F"&amp;$A25,TRUE)</f>
        <v>0</v>
      </c>
      <c r="L25" s="1" t="str">
        <f t="shared" ca="1" si="312"/>
        <v xml:space="preserve"> </v>
      </c>
      <c r="M25" s="96">
        <f t="shared" ref="M25" ca="1" si="385">INDIRECT("'"&amp;L$4&amp;"'!F"&amp;$A25,TRUE)</f>
        <v>0</v>
      </c>
      <c r="N25" s="1" t="str">
        <f t="shared" ca="1" si="312"/>
        <v xml:space="preserve"> </v>
      </c>
      <c r="O25" s="96">
        <f t="shared" ref="O25" ca="1" si="386">INDIRECT("'"&amp;N$4&amp;"'!F"&amp;$A25,TRUE)</f>
        <v>0</v>
      </c>
      <c r="P25" s="1" t="str">
        <f t="shared" ca="1" si="312"/>
        <v xml:space="preserve"> </v>
      </c>
      <c r="Q25" s="96">
        <f t="shared" ref="Q25" ca="1" si="387">INDIRECT("'"&amp;P$4&amp;"'!F"&amp;$A25,TRUE)</f>
        <v>0</v>
      </c>
      <c r="R25" s="1" t="str">
        <f t="shared" ca="1" si="312"/>
        <v xml:space="preserve"> </v>
      </c>
      <c r="S25" s="96">
        <f t="shared" ref="S25" ca="1" si="388">INDIRECT("'"&amp;R$4&amp;"'!F"&amp;$A25,TRUE)</f>
        <v>0</v>
      </c>
      <c r="T25" s="1" t="str">
        <f t="shared" ca="1" si="312"/>
        <v xml:space="preserve"> </v>
      </c>
      <c r="U25" s="96">
        <f t="shared" ref="U25" ca="1" si="389">INDIRECT("'"&amp;T$4&amp;"'!F"&amp;$A25,TRUE)</f>
        <v>0</v>
      </c>
      <c r="V25" s="1" t="str">
        <f t="shared" ca="1" si="312"/>
        <v xml:space="preserve"> </v>
      </c>
      <c r="W25" s="96">
        <f t="shared" ref="W25" ca="1" si="390">INDIRECT("'"&amp;V$4&amp;"'!F"&amp;$A25,TRUE)</f>
        <v>0</v>
      </c>
      <c r="X25" s="1" t="str">
        <f t="shared" ca="1" si="312"/>
        <v xml:space="preserve"> </v>
      </c>
      <c r="Y25" s="96">
        <f t="shared" ref="Y25" ca="1" si="391">INDIRECT("'"&amp;X$4&amp;"'!F"&amp;$A25,TRUE)</f>
        <v>0</v>
      </c>
      <c r="Z25" s="1" t="str">
        <f t="shared" ca="1" si="312"/>
        <v xml:space="preserve"> </v>
      </c>
      <c r="AA25" s="96">
        <f t="shared" ref="AA25" ca="1" si="392">INDIRECT("'"&amp;Z$4&amp;"'!F"&amp;$A25,TRUE)</f>
        <v>0</v>
      </c>
      <c r="AB25" s="1" t="str">
        <f t="shared" ca="1" si="312"/>
        <v xml:space="preserve"> </v>
      </c>
      <c r="AC25" s="96">
        <f t="shared" ref="AC25" ca="1" si="393">INDIRECT("'"&amp;AB$4&amp;"'!F"&amp;$A25,TRUE)</f>
        <v>0</v>
      </c>
      <c r="AD25" s="1" t="str">
        <f t="shared" ca="1" si="312"/>
        <v xml:space="preserve"> </v>
      </c>
      <c r="AE25" s="96">
        <f t="shared" ref="AE25" ca="1" si="394">INDIRECT("'"&amp;AD$4&amp;"'!F"&amp;$A25,TRUE)</f>
        <v>0</v>
      </c>
      <c r="AF25" s="1" t="str">
        <f t="shared" ca="1" si="312"/>
        <v xml:space="preserve"> </v>
      </c>
      <c r="AG25" s="96">
        <f t="shared" ref="AG25" ca="1" si="395">INDIRECT("'"&amp;AF$4&amp;"'!F"&amp;$A25,TRUE)</f>
        <v>0</v>
      </c>
      <c r="AH25" s="1" t="str">
        <f t="shared" ca="1" si="312"/>
        <v xml:space="preserve"> </v>
      </c>
      <c r="AI25" s="96">
        <f t="shared" ref="AI25" ca="1" si="396">INDIRECT("'"&amp;AH$4&amp;"'!F"&amp;$A25,TRUE)</f>
        <v>0</v>
      </c>
      <c r="AJ25" s="1" t="str">
        <f t="shared" ca="1" si="312"/>
        <v xml:space="preserve"> </v>
      </c>
      <c r="AK25" s="96">
        <f t="shared" ref="AK25" ca="1" si="397">INDIRECT("'"&amp;AJ$4&amp;"'!F"&amp;$A25,TRUE)</f>
        <v>0</v>
      </c>
      <c r="AL25" s="1" t="str">
        <f t="shared" ca="1" si="312"/>
        <v xml:space="preserve"> </v>
      </c>
      <c r="AM25" s="96">
        <f t="shared" ref="AM25" ca="1" si="398">INDIRECT("'"&amp;AL$4&amp;"'!F"&amp;$A25,TRUE)</f>
        <v>0</v>
      </c>
      <c r="AN25" s="1" t="str">
        <f t="shared" ca="1" si="312"/>
        <v xml:space="preserve"> </v>
      </c>
      <c r="AO25" s="96">
        <f t="shared" ref="AO25" ca="1" si="399">INDIRECT("'"&amp;AN$4&amp;"'!F"&amp;$A25,TRUE)</f>
        <v>0</v>
      </c>
    </row>
    <row r="26" spans="1:41" x14ac:dyDescent="0.25">
      <c r="A26" s="1">
        <v>41</v>
      </c>
      <c r="B26" s="1" t="str">
        <f t="shared" ca="1" si="36"/>
        <v xml:space="preserve"> </v>
      </c>
      <c r="C26" s="96">
        <f t="shared" ca="1" si="37"/>
        <v>0</v>
      </c>
      <c r="D26" s="1" t="str">
        <f t="shared" ca="1" si="36"/>
        <v xml:space="preserve"> </v>
      </c>
      <c r="E26" s="96">
        <f t="shared" ca="1" si="37"/>
        <v>0</v>
      </c>
      <c r="F26" s="1" t="str">
        <f t="shared" ca="1" si="312"/>
        <v xml:space="preserve"> </v>
      </c>
      <c r="G26" s="96">
        <f t="shared" ref="G26" ca="1" si="400">INDIRECT("'"&amp;F$4&amp;"'!F"&amp;$A26,TRUE)</f>
        <v>0</v>
      </c>
      <c r="H26" s="1" t="str">
        <f t="shared" ca="1" si="312"/>
        <v xml:space="preserve"> </v>
      </c>
      <c r="I26" s="96">
        <f t="shared" ref="I26" ca="1" si="401">INDIRECT("'"&amp;H$4&amp;"'!F"&amp;$A26,TRUE)</f>
        <v>0</v>
      </c>
      <c r="J26" s="1" t="str">
        <f t="shared" ca="1" si="312"/>
        <v xml:space="preserve"> </v>
      </c>
      <c r="K26" s="96">
        <f t="shared" ref="K26" ca="1" si="402">INDIRECT("'"&amp;J$4&amp;"'!F"&amp;$A26,TRUE)</f>
        <v>0</v>
      </c>
      <c r="L26" s="1" t="str">
        <f t="shared" ca="1" si="312"/>
        <v xml:space="preserve"> </v>
      </c>
      <c r="M26" s="96">
        <f t="shared" ref="M26" ca="1" si="403">INDIRECT("'"&amp;L$4&amp;"'!F"&amp;$A26,TRUE)</f>
        <v>0</v>
      </c>
      <c r="N26" s="1" t="str">
        <f t="shared" ca="1" si="312"/>
        <v xml:space="preserve"> </v>
      </c>
      <c r="O26" s="96">
        <f t="shared" ref="O26" ca="1" si="404">INDIRECT("'"&amp;N$4&amp;"'!F"&amp;$A26,TRUE)</f>
        <v>0</v>
      </c>
      <c r="P26" s="1" t="str">
        <f t="shared" ca="1" si="312"/>
        <v xml:space="preserve"> </v>
      </c>
      <c r="Q26" s="96">
        <f t="shared" ref="Q26" ca="1" si="405">INDIRECT("'"&amp;P$4&amp;"'!F"&amp;$A26,TRUE)</f>
        <v>0</v>
      </c>
      <c r="R26" s="1" t="str">
        <f t="shared" ca="1" si="312"/>
        <v xml:space="preserve"> </v>
      </c>
      <c r="S26" s="96">
        <f t="shared" ref="S26" ca="1" si="406">INDIRECT("'"&amp;R$4&amp;"'!F"&amp;$A26,TRUE)</f>
        <v>0</v>
      </c>
      <c r="T26" s="1" t="str">
        <f t="shared" ca="1" si="312"/>
        <v xml:space="preserve"> </v>
      </c>
      <c r="U26" s="96">
        <f t="shared" ref="U26" ca="1" si="407">INDIRECT("'"&amp;T$4&amp;"'!F"&amp;$A26,TRUE)</f>
        <v>0</v>
      </c>
      <c r="V26" s="1" t="str">
        <f t="shared" ca="1" si="312"/>
        <v xml:space="preserve"> </v>
      </c>
      <c r="W26" s="96">
        <f t="shared" ref="W26" ca="1" si="408">INDIRECT("'"&amp;V$4&amp;"'!F"&amp;$A26,TRUE)</f>
        <v>0</v>
      </c>
      <c r="X26" s="1" t="str">
        <f t="shared" ca="1" si="312"/>
        <v xml:space="preserve"> </v>
      </c>
      <c r="Y26" s="96">
        <f t="shared" ref="Y26" ca="1" si="409">INDIRECT("'"&amp;X$4&amp;"'!F"&amp;$A26,TRUE)</f>
        <v>0</v>
      </c>
      <c r="Z26" s="1" t="str">
        <f t="shared" ca="1" si="312"/>
        <v xml:space="preserve"> </v>
      </c>
      <c r="AA26" s="96">
        <f t="shared" ref="AA26" ca="1" si="410">INDIRECT("'"&amp;Z$4&amp;"'!F"&amp;$A26,TRUE)</f>
        <v>0</v>
      </c>
      <c r="AB26" s="1" t="str">
        <f t="shared" ca="1" si="312"/>
        <v xml:space="preserve"> </v>
      </c>
      <c r="AC26" s="96">
        <f t="shared" ref="AC26" ca="1" si="411">INDIRECT("'"&amp;AB$4&amp;"'!F"&amp;$A26,TRUE)</f>
        <v>0</v>
      </c>
      <c r="AD26" s="1" t="str">
        <f t="shared" ca="1" si="312"/>
        <v xml:space="preserve"> </v>
      </c>
      <c r="AE26" s="96">
        <f t="shared" ref="AE26" ca="1" si="412">INDIRECT("'"&amp;AD$4&amp;"'!F"&amp;$A26,TRUE)</f>
        <v>0</v>
      </c>
      <c r="AF26" s="1" t="str">
        <f t="shared" ca="1" si="312"/>
        <v xml:space="preserve"> </v>
      </c>
      <c r="AG26" s="96">
        <f t="shared" ref="AG26" ca="1" si="413">INDIRECT("'"&amp;AF$4&amp;"'!F"&amp;$A26,TRUE)</f>
        <v>0</v>
      </c>
      <c r="AH26" s="1" t="str">
        <f t="shared" ca="1" si="312"/>
        <v xml:space="preserve"> </v>
      </c>
      <c r="AI26" s="96">
        <f t="shared" ref="AI26" ca="1" si="414">INDIRECT("'"&amp;AH$4&amp;"'!F"&amp;$A26,TRUE)</f>
        <v>0</v>
      </c>
      <c r="AJ26" s="1" t="str">
        <f t="shared" ca="1" si="312"/>
        <v xml:space="preserve"> </v>
      </c>
      <c r="AK26" s="96">
        <f t="shared" ref="AK26" ca="1" si="415">INDIRECT("'"&amp;AJ$4&amp;"'!F"&amp;$A26,TRUE)</f>
        <v>0</v>
      </c>
      <c r="AL26" s="1" t="str">
        <f t="shared" ca="1" si="312"/>
        <v xml:space="preserve"> </v>
      </c>
      <c r="AM26" s="96">
        <f t="shared" ref="AM26" ca="1" si="416">INDIRECT("'"&amp;AL$4&amp;"'!F"&amp;$A26,TRUE)</f>
        <v>0</v>
      </c>
      <c r="AN26" s="1" t="str">
        <f t="shared" ca="1" si="312"/>
        <v xml:space="preserve"> </v>
      </c>
      <c r="AO26" s="96">
        <f t="shared" ref="AO26" ca="1" si="417">INDIRECT("'"&amp;AN$4&amp;"'!F"&amp;$A26,TRUE)</f>
        <v>0</v>
      </c>
    </row>
    <row r="27" spans="1:41" x14ac:dyDescent="0.25">
      <c r="A27" s="1">
        <v>42</v>
      </c>
      <c r="B27" s="1" t="str">
        <f t="shared" ca="1" si="36"/>
        <v xml:space="preserve"> </v>
      </c>
      <c r="C27" s="96">
        <f t="shared" ca="1" si="37"/>
        <v>0</v>
      </c>
      <c r="D27" s="1" t="str">
        <f t="shared" ca="1" si="36"/>
        <v xml:space="preserve"> </v>
      </c>
      <c r="E27" s="96">
        <f t="shared" ca="1" si="37"/>
        <v>0</v>
      </c>
      <c r="F27" s="1" t="str">
        <f t="shared" ca="1" si="312"/>
        <v xml:space="preserve"> </v>
      </c>
      <c r="G27" s="96">
        <f t="shared" ref="G27" ca="1" si="418">INDIRECT("'"&amp;F$4&amp;"'!F"&amp;$A27,TRUE)</f>
        <v>0</v>
      </c>
      <c r="H27" s="1" t="str">
        <f t="shared" ca="1" si="312"/>
        <v xml:space="preserve"> </v>
      </c>
      <c r="I27" s="96">
        <f t="shared" ref="I27" ca="1" si="419">INDIRECT("'"&amp;H$4&amp;"'!F"&amp;$A27,TRUE)</f>
        <v>0</v>
      </c>
      <c r="J27" s="1" t="str">
        <f t="shared" ca="1" si="312"/>
        <v xml:space="preserve"> </v>
      </c>
      <c r="K27" s="96">
        <f t="shared" ref="K27" ca="1" si="420">INDIRECT("'"&amp;J$4&amp;"'!F"&amp;$A27,TRUE)</f>
        <v>0</v>
      </c>
      <c r="L27" s="1" t="str">
        <f t="shared" ca="1" si="312"/>
        <v xml:space="preserve"> </v>
      </c>
      <c r="M27" s="96">
        <f t="shared" ref="M27" ca="1" si="421">INDIRECT("'"&amp;L$4&amp;"'!F"&amp;$A27,TRUE)</f>
        <v>0</v>
      </c>
      <c r="N27" s="1" t="str">
        <f t="shared" ca="1" si="312"/>
        <v xml:space="preserve"> </v>
      </c>
      <c r="O27" s="96">
        <f t="shared" ref="O27" ca="1" si="422">INDIRECT("'"&amp;N$4&amp;"'!F"&amp;$A27,TRUE)</f>
        <v>0</v>
      </c>
      <c r="P27" s="1" t="str">
        <f t="shared" ca="1" si="312"/>
        <v xml:space="preserve"> </v>
      </c>
      <c r="Q27" s="96">
        <f t="shared" ref="Q27" ca="1" si="423">INDIRECT("'"&amp;P$4&amp;"'!F"&amp;$A27,TRUE)</f>
        <v>0</v>
      </c>
      <c r="R27" s="1" t="str">
        <f t="shared" ca="1" si="312"/>
        <v xml:space="preserve"> </v>
      </c>
      <c r="S27" s="96">
        <f t="shared" ref="S27" ca="1" si="424">INDIRECT("'"&amp;R$4&amp;"'!F"&amp;$A27,TRUE)</f>
        <v>0</v>
      </c>
      <c r="T27" s="1" t="str">
        <f t="shared" ca="1" si="312"/>
        <v xml:space="preserve"> </v>
      </c>
      <c r="U27" s="96">
        <f t="shared" ref="U27" ca="1" si="425">INDIRECT("'"&amp;T$4&amp;"'!F"&amp;$A27,TRUE)</f>
        <v>0</v>
      </c>
      <c r="V27" s="1" t="str">
        <f t="shared" ca="1" si="312"/>
        <v xml:space="preserve"> </v>
      </c>
      <c r="W27" s="96">
        <f t="shared" ref="W27" ca="1" si="426">INDIRECT("'"&amp;V$4&amp;"'!F"&amp;$A27,TRUE)</f>
        <v>0</v>
      </c>
      <c r="X27" s="1" t="str">
        <f t="shared" ca="1" si="312"/>
        <v xml:space="preserve"> </v>
      </c>
      <c r="Y27" s="96">
        <f t="shared" ref="Y27" ca="1" si="427">INDIRECT("'"&amp;X$4&amp;"'!F"&amp;$A27,TRUE)</f>
        <v>0</v>
      </c>
      <c r="Z27" s="1" t="str">
        <f t="shared" ca="1" si="312"/>
        <v xml:space="preserve"> </v>
      </c>
      <c r="AA27" s="96">
        <f t="shared" ref="AA27" ca="1" si="428">INDIRECT("'"&amp;Z$4&amp;"'!F"&amp;$A27,TRUE)</f>
        <v>0</v>
      </c>
      <c r="AB27" s="1" t="str">
        <f t="shared" ca="1" si="312"/>
        <v xml:space="preserve"> </v>
      </c>
      <c r="AC27" s="96">
        <f t="shared" ref="AC27" ca="1" si="429">INDIRECT("'"&amp;AB$4&amp;"'!F"&amp;$A27,TRUE)</f>
        <v>0</v>
      </c>
      <c r="AD27" s="1" t="str">
        <f t="shared" ca="1" si="312"/>
        <v xml:space="preserve"> </v>
      </c>
      <c r="AE27" s="96">
        <f t="shared" ref="AE27" ca="1" si="430">INDIRECT("'"&amp;AD$4&amp;"'!F"&amp;$A27,TRUE)</f>
        <v>0</v>
      </c>
      <c r="AF27" s="1" t="str">
        <f t="shared" ca="1" si="312"/>
        <v xml:space="preserve"> </v>
      </c>
      <c r="AG27" s="96">
        <f t="shared" ref="AG27" ca="1" si="431">INDIRECT("'"&amp;AF$4&amp;"'!F"&amp;$A27,TRUE)</f>
        <v>0</v>
      </c>
      <c r="AH27" s="1" t="str">
        <f t="shared" ca="1" si="312"/>
        <v xml:space="preserve"> </v>
      </c>
      <c r="AI27" s="96">
        <f t="shared" ref="AI27" ca="1" si="432">INDIRECT("'"&amp;AH$4&amp;"'!F"&amp;$A27,TRUE)</f>
        <v>0</v>
      </c>
      <c r="AJ27" s="1" t="str">
        <f t="shared" ca="1" si="312"/>
        <v xml:space="preserve"> </v>
      </c>
      <c r="AK27" s="96">
        <f t="shared" ref="AK27" ca="1" si="433">INDIRECT("'"&amp;AJ$4&amp;"'!F"&amp;$A27,TRUE)</f>
        <v>0</v>
      </c>
      <c r="AL27" s="1" t="str">
        <f t="shared" ca="1" si="312"/>
        <v xml:space="preserve"> </v>
      </c>
      <c r="AM27" s="96">
        <f t="shared" ref="AM27" ca="1" si="434">INDIRECT("'"&amp;AL$4&amp;"'!F"&amp;$A27,TRUE)</f>
        <v>0</v>
      </c>
      <c r="AN27" s="1" t="str">
        <f t="shared" ca="1" si="312"/>
        <v xml:space="preserve"> </v>
      </c>
      <c r="AO27" s="96">
        <f t="shared" ref="AO27" ca="1" si="435">INDIRECT("'"&amp;AN$4&amp;"'!F"&amp;$A27,TRUE)</f>
        <v>0</v>
      </c>
    </row>
    <row r="28" spans="1:41" x14ac:dyDescent="0.25">
      <c r="A28" s="1">
        <v>43</v>
      </c>
      <c r="B28" s="1" t="str">
        <f t="shared" ca="1" si="36"/>
        <v xml:space="preserve"> </v>
      </c>
      <c r="C28" s="96">
        <f t="shared" ca="1" si="37"/>
        <v>0</v>
      </c>
      <c r="D28" s="1" t="str">
        <f t="shared" ca="1" si="36"/>
        <v xml:space="preserve"> </v>
      </c>
      <c r="E28" s="96">
        <f t="shared" ca="1" si="37"/>
        <v>0</v>
      </c>
      <c r="F28" s="1" t="str">
        <f t="shared" ca="1" si="312"/>
        <v xml:space="preserve"> </v>
      </c>
      <c r="G28" s="96">
        <f t="shared" ref="G28" ca="1" si="436">INDIRECT("'"&amp;F$4&amp;"'!F"&amp;$A28,TRUE)</f>
        <v>0</v>
      </c>
      <c r="H28" s="1" t="str">
        <f t="shared" ca="1" si="312"/>
        <v xml:space="preserve"> </v>
      </c>
      <c r="I28" s="96">
        <f t="shared" ref="I28" ca="1" si="437">INDIRECT("'"&amp;H$4&amp;"'!F"&amp;$A28,TRUE)</f>
        <v>0</v>
      </c>
      <c r="J28" s="1" t="str">
        <f t="shared" ca="1" si="312"/>
        <v xml:space="preserve"> </v>
      </c>
      <c r="K28" s="96">
        <f t="shared" ref="K28" ca="1" si="438">INDIRECT("'"&amp;J$4&amp;"'!F"&amp;$A28,TRUE)</f>
        <v>0</v>
      </c>
      <c r="L28" s="1" t="str">
        <f t="shared" ca="1" si="312"/>
        <v xml:space="preserve"> </v>
      </c>
      <c r="M28" s="96">
        <f t="shared" ref="M28" ca="1" si="439">INDIRECT("'"&amp;L$4&amp;"'!F"&amp;$A28,TRUE)</f>
        <v>0</v>
      </c>
      <c r="N28" s="1" t="str">
        <f t="shared" ca="1" si="312"/>
        <v xml:space="preserve"> </v>
      </c>
      <c r="O28" s="96">
        <f t="shared" ref="O28" ca="1" si="440">INDIRECT("'"&amp;N$4&amp;"'!F"&amp;$A28,TRUE)</f>
        <v>0</v>
      </c>
      <c r="P28" s="1" t="str">
        <f t="shared" ca="1" si="312"/>
        <v xml:space="preserve"> </v>
      </c>
      <c r="Q28" s="96">
        <f t="shared" ref="Q28" ca="1" si="441">INDIRECT("'"&amp;P$4&amp;"'!F"&amp;$A28,TRUE)</f>
        <v>0</v>
      </c>
      <c r="R28" s="1" t="str">
        <f t="shared" ca="1" si="312"/>
        <v xml:space="preserve"> </v>
      </c>
      <c r="S28" s="96">
        <f t="shared" ref="S28" ca="1" si="442">INDIRECT("'"&amp;R$4&amp;"'!F"&amp;$A28,TRUE)</f>
        <v>0</v>
      </c>
      <c r="T28" s="1" t="str">
        <f t="shared" ca="1" si="312"/>
        <v xml:space="preserve"> </v>
      </c>
      <c r="U28" s="96">
        <f t="shared" ref="U28" ca="1" si="443">INDIRECT("'"&amp;T$4&amp;"'!F"&amp;$A28,TRUE)</f>
        <v>0</v>
      </c>
      <c r="V28" s="1" t="str">
        <f t="shared" ca="1" si="312"/>
        <v xml:space="preserve"> </v>
      </c>
      <c r="W28" s="96">
        <f t="shared" ref="W28" ca="1" si="444">INDIRECT("'"&amp;V$4&amp;"'!F"&amp;$A28,TRUE)</f>
        <v>0</v>
      </c>
      <c r="X28" s="1" t="str">
        <f t="shared" ca="1" si="312"/>
        <v xml:space="preserve"> </v>
      </c>
      <c r="Y28" s="96">
        <f t="shared" ref="Y28" ca="1" si="445">INDIRECT("'"&amp;X$4&amp;"'!F"&amp;$A28,TRUE)</f>
        <v>0</v>
      </c>
      <c r="Z28" s="1" t="str">
        <f t="shared" ca="1" si="312"/>
        <v xml:space="preserve"> </v>
      </c>
      <c r="AA28" s="96">
        <f t="shared" ref="AA28" ca="1" si="446">INDIRECT("'"&amp;Z$4&amp;"'!F"&amp;$A28,TRUE)</f>
        <v>0</v>
      </c>
      <c r="AB28" s="1" t="str">
        <f t="shared" ca="1" si="312"/>
        <v xml:space="preserve"> </v>
      </c>
      <c r="AC28" s="96">
        <f t="shared" ref="AC28" ca="1" si="447">INDIRECT("'"&amp;AB$4&amp;"'!F"&amp;$A28,TRUE)</f>
        <v>0</v>
      </c>
      <c r="AD28" s="1" t="str">
        <f t="shared" ca="1" si="312"/>
        <v xml:space="preserve"> </v>
      </c>
      <c r="AE28" s="96">
        <f t="shared" ref="AE28" ca="1" si="448">INDIRECT("'"&amp;AD$4&amp;"'!F"&amp;$A28,TRUE)</f>
        <v>0</v>
      </c>
      <c r="AF28" s="1" t="str">
        <f t="shared" ca="1" si="312"/>
        <v xml:space="preserve"> </v>
      </c>
      <c r="AG28" s="96">
        <f t="shared" ref="AG28" ca="1" si="449">INDIRECT("'"&amp;AF$4&amp;"'!F"&amp;$A28,TRUE)</f>
        <v>0</v>
      </c>
      <c r="AH28" s="1" t="str">
        <f t="shared" ca="1" si="312"/>
        <v xml:space="preserve"> </v>
      </c>
      <c r="AI28" s="96">
        <f t="shared" ref="AI28" ca="1" si="450">INDIRECT("'"&amp;AH$4&amp;"'!F"&amp;$A28,TRUE)</f>
        <v>0</v>
      </c>
      <c r="AJ28" s="1" t="str">
        <f t="shared" ca="1" si="312"/>
        <v xml:space="preserve"> </v>
      </c>
      <c r="AK28" s="96">
        <f t="shared" ref="AK28" ca="1" si="451">INDIRECT("'"&amp;AJ$4&amp;"'!F"&amp;$A28,TRUE)</f>
        <v>0</v>
      </c>
      <c r="AL28" s="1" t="str">
        <f t="shared" ca="1" si="312"/>
        <v xml:space="preserve"> </v>
      </c>
      <c r="AM28" s="96">
        <f t="shared" ref="AM28" ca="1" si="452">INDIRECT("'"&amp;AL$4&amp;"'!F"&amp;$A28,TRUE)</f>
        <v>0</v>
      </c>
      <c r="AN28" s="1" t="str">
        <f t="shared" ca="1" si="312"/>
        <v xml:space="preserve"> </v>
      </c>
      <c r="AO28" s="96">
        <f t="shared" ref="AO28" ca="1" si="453">INDIRECT("'"&amp;AN$4&amp;"'!F"&amp;$A28,TRUE)</f>
        <v>0</v>
      </c>
    </row>
    <row r="29" spans="1:41" x14ac:dyDescent="0.25">
      <c r="A29" s="1">
        <v>44</v>
      </c>
      <c r="B29" s="1" t="str">
        <f t="shared" ca="1" si="36"/>
        <v xml:space="preserve"> </v>
      </c>
      <c r="C29" s="96">
        <f t="shared" ca="1" si="37"/>
        <v>0</v>
      </c>
      <c r="D29" s="1" t="str">
        <f t="shared" ca="1" si="36"/>
        <v xml:space="preserve"> </v>
      </c>
      <c r="E29" s="96">
        <f t="shared" ca="1" si="37"/>
        <v>0</v>
      </c>
      <c r="F29" s="1" t="str">
        <f t="shared" ca="1" si="312"/>
        <v xml:space="preserve"> </v>
      </c>
      <c r="G29" s="96">
        <f t="shared" ref="G29" ca="1" si="454">INDIRECT("'"&amp;F$4&amp;"'!F"&amp;$A29,TRUE)</f>
        <v>0</v>
      </c>
      <c r="H29" s="1" t="str">
        <f t="shared" ca="1" si="312"/>
        <v xml:space="preserve"> </v>
      </c>
      <c r="I29" s="96">
        <f t="shared" ref="I29" ca="1" si="455">INDIRECT("'"&amp;H$4&amp;"'!F"&amp;$A29,TRUE)</f>
        <v>0</v>
      </c>
      <c r="J29" s="1" t="str">
        <f t="shared" ca="1" si="312"/>
        <v xml:space="preserve"> </v>
      </c>
      <c r="K29" s="96">
        <f t="shared" ref="K29" ca="1" si="456">INDIRECT("'"&amp;J$4&amp;"'!F"&amp;$A29,TRUE)</f>
        <v>0</v>
      </c>
      <c r="L29" s="1" t="str">
        <f t="shared" ca="1" si="312"/>
        <v xml:space="preserve"> </v>
      </c>
      <c r="M29" s="96">
        <f t="shared" ref="M29" ca="1" si="457">INDIRECT("'"&amp;L$4&amp;"'!F"&amp;$A29,TRUE)</f>
        <v>0</v>
      </c>
      <c r="N29" s="1" t="str">
        <f t="shared" ca="1" si="312"/>
        <v xml:space="preserve"> </v>
      </c>
      <c r="O29" s="96">
        <f t="shared" ref="O29" ca="1" si="458">INDIRECT("'"&amp;N$4&amp;"'!F"&amp;$A29,TRUE)</f>
        <v>0</v>
      </c>
      <c r="P29" s="1" t="str">
        <f t="shared" ca="1" si="312"/>
        <v xml:space="preserve"> </v>
      </c>
      <c r="Q29" s="96">
        <f t="shared" ref="Q29" ca="1" si="459">INDIRECT("'"&amp;P$4&amp;"'!F"&amp;$A29,TRUE)</f>
        <v>0</v>
      </c>
      <c r="R29" s="1" t="str">
        <f t="shared" ca="1" si="312"/>
        <v xml:space="preserve"> </v>
      </c>
      <c r="S29" s="96">
        <f t="shared" ref="S29" ca="1" si="460">INDIRECT("'"&amp;R$4&amp;"'!F"&amp;$A29,TRUE)</f>
        <v>0</v>
      </c>
      <c r="T29" s="1" t="str">
        <f t="shared" ca="1" si="312"/>
        <v xml:space="preserve"> </v>
      </c>
      <c r="U29" s="96">
        <f t="shared" ref="U29" ca="1" si="461">INDIRECT("'"&amp;T$4&amp;"'!F"&amp;$A29,TRUE)</f>
        <v>0</v>
      </c>
      <c r="V29" s="1" t="str">
        <f t="shared" ca="1" si="312"/>
        <v xml:space="preserve"> </v>
      </c>
      <c r="W29" s="96">
        <f t="shared" ref="W29" ca="1" si="462">INDIRECT("'"&amp;V$4&amp;"'!F"&amp;$A29,TRUE)</f>
        <v>0</v>
      </c>
      <c r="X29" s="1" t="str">
        <f t="shared" ca="1" si="312"/>
        <v xml:space="preserve"> </v>
      </c>
      <c r="Y29" s="96">
        <f t="shared" ref="Y29" ca="1" si="463">INDIRECT("'"&amp;X$4&amp;"'!F"&amp;$A29,TRUE)</f>
        <v>0</v>
      </c>
      <c r="Z29" s="1" t="str">
        <f t="shared" ca="1" si="312"/>
        <v xml:space="preserve"> </v>
      </c>
      <c r="AA29" s="96">
        <f t="shared" ref="AA29" ca="1" si="464">INDIRECT("'"&amp;Z$4&amp;"'!F"&amp;$A29,TRUE)</f>
        <v>0</v>
      </c>
      <c r="AB29" s="1" t="str">
        <f t="shared" ca="1" si="312"/>
        <v xml:space="preserve"> </v>
      </c>
      <c r="AC29" s="96">
        <f t="shared" ref="AC29" ca="1" si="465">INDIRECT("'"&amp;AB$4&amp;"'!F"&amp;$A29,TRUE)</f>
        <v>0</v>
      </c>
      <c r="AD29" s="1" t="str">
        <f t="shared" ca="1" si="312"/>
        <v xml:space="preserve"> </v>
      </c>
      <c r="AE29" s="96">
        <f t="shared" ref="AE29" ca="1" si="466">INDIRECT("'"&amp;AD$4&amp;"'!F"&amp;$A29,TRUE)</f>
        <v>0</v>
      </c>
      <c r="AF29" s="1" t="str">
        <f t="shared" ca="1" si="312"/>
        <v xml:space="preserve"> </v>
      </c>
      <c r="AG29" s="96">
        <f t="shared" ref="AG29" ca="1" si="467">INDIRECT("'"&amp;AF$4&amp;"'!F"&amp;$A29,TRUE)</f>
        <v>0</v>
      </c>
      <c r="AH29" s="1" t="str">
        <f t="shared" ca="1" si="312"/>
        <v xml:space="preserve"> </v>
      </c>
      <c r="AI29" s="96">
        <f t="shared" ref="AI29" ca="1" si="468">INDIRECT("'"&amp;AH$4&amp;"'!F"&amp;$A29,TRUE)</f>
        <v>0</v>
      </c>
      <c r="AJ29" s="1" t="str">
        <f t="shared" ca="1" si="312"/>
        <v xml:space="preserve"> </v>
      </c>
      <c r="AK29" s="96">
        <f t="shared" ref="AK29" ca="1" si="469">INDIRECT("'"&amp;AJ$4&amp;"'!F"&amp;$A29,TRUE)</f>
        <v>0</v>
      </c>
      <c r="AL29" s="1" t="str">
        <f t="shared" ca="1" si="312"/>
        <v xml:space="preserve"> </v>
      </c>
      <c r="AM29" s="96">
        <f t="shared" ref="AM29" ca="1" si="470">INDIRECT("'"&amp;AL$4&amp;"'!F"&amp;$A29,TRUE)</f>
        <v>0</v>
      </c>
      <c r="AN29" s="1" t="str">
        <f t="shared" ca="1" si="312"/>
        <v xml:space="preserve"> </v>
      </c>
      <c r="AO29" s="96">
        <f t="shared" ref="AO29" ca="1" si="471">INDIRECT("'"&amp;AN$4&amp;"'!F"&amp;$A29,TRUE)</f>
        <v>0</v>
      </c>
    </row>
    <row r="30" spans="1:41" ht="15.75" thickBot="1" x14ac:dyDescent="0.3"/>
    <row r="31" spans="1:41" ht="15.75" thickBot="1" x14ac:dyDescent="0.3">
      <c r="A31" s="198"/>
      <c r="B31" s="199"/>
      <c r="C31" s="199"/>
      <c r="D31" s="200" t="str">
        <f>HYPERLINK("#interni_jmenny_seznam","označení seznamu")</f>
        <v>označení seznamu</v>
      </c>
      <c r="E31" s="199"/>
      <c r="F31" s="199" t="s">
        <v>327</v>
      </c>
      <c r="G31" s="199"/>
      <c r="H31" s="201" t="str">
        <f>HYPERLINK("#interni_jmenny_seznam2","jedinečné")</f>
        <v>jedinečné</v>
      </c>
      <c r="I31" s="197" t="s">
        <v>329</v>
      </c>
      <c r="J31" s="193" t="s">
        <v>328</v>
      </c>
    </row>
    <row r="32" spans="1:41" ht="16.5" thickBot="1" x14ac:dyDescent="0.3">
      <c r="A32" s="191">
        <v>1</v>
      </c>
      <c r="B32" s="191">
        <v>1</v>
      </c>
      <c r="C32" s="191"/>
      <c r="D32" s="191" t="str">
        <f ca="1">TRIM(HLOOKUP(A32,$B$3:$AO$29,B32+2,0))</f>
        <v/>
      </c>
      <c r="E32" s="191" t="str">
        <f ca="1">IF(HLOOKUP(A32+1,$B$3:$AO$29,B32+2,0)=0,"",HLOOKUP(A32+1,$B$3:$AO$29,B32+2,0))</f>
        <v/>
      </c>
      <c r="F32" s="191" t="str">
        <f ca="1">CONCATENATE(D32," ",E32)</f>
        <v xml:space="preserve"> </v>
      </c>
      <c r="G32" s="191">
        <v>1</v>
      </c>
      <c r="H32" s="196" t="str">
        <f ca="1">LOOKUP(2,1/(COUNTIF($H$31:H31,$F$32:$F$531)=0),$F$32:$F$531)</f>
        <v xml:space="preserve"> </v>
      </c>
      <c r="I32" s="196"/>
      <c r="J32" s="192">
        <f ca="1">COUNTIF(H32:H531,"=*")-1</f>
        <v>0</v>
      </c>
    </row>
    <row r="33" spans="1:10" x14ac:dyDescent="0.25">
      <c r="A33" s="190">
        <f t="shared" ref="A33:A96" si="472">IF(B32&gt;B33,A32+2,A32)</f>
        <v>1</v>
      </c>
      <c r="B33" s="190">
        <v>2</v>
      </c>
      <c r="C33" s="190"/>
      <c r="D33" s="190" t="str">
        <f t="shared" ref="D33:D96" ca="1" si="473">TRIM(HLOOKUP(A33,$B$3:$AO$29,B33+2,0))</f>
        <v/>
      </c>
      <c r="E33" s="190" t="str">
        <f t="shared" ref="E33:E96" ca="1" si="474">IF(HLOOKUP(A33+1,$B$3:$AO$29,B33+2,0)=0,"",HLOOKUP(A33+1,$B$3:$AO$29,B33+2,0))</f>
        <v/>
      </c>
      <c r="F33" s="190" t="str">
        <f t="shared" ref="F33:F96" ca="1" si="475">CONCATENATE(D33," ",E33)</f>
        <v xml:space="preserve"> </v>
      </c>
      <c r="G33" s="190">
        <v>2</v>
      </c>
      <c r="H33" s="196"/>
      <c r="I33" s="190">
        <f ca="1">COUNTIF($F$32:$F$531,H33)</f>
        <v>0</v>
      </c>
      <c r="J33" s="7"/>
    </row>
    <row r="34" spans="1:10" x14ac:dyDescent="0.25">
      <c r="A34" s="190">
        <f t="shared" si="472"/>
        <v>1</v>
      </c>
      <c r="B34" s="190">
        <v>3</v>
      </c>
      <c r="C34" s="190"/>
      <c r="D34" s="190" t="str">
        <f t="shared" ca="1" si="473"/>
        <v/>
      </c>
      <c r="E34" s="190" t="str">
        <f t="shared" ca="1" si="474"/>
        <v/>
      </c>
      <c r="F34" s="190" t="str">
        <f t="shared" ca="1" si="475"/>
        <v xml:space="preserve"> </v>
      </c>
      <c r="G34" s="190">
        <v>3</v>
      </c>
      <c r="H34" s="196"/>
      <c r="I34" s="190">
        <f t="shared" ref="I34:I97" ca="1" si="476">COUNTIF($F$32:$F$531,H34)</f>
        <v>0</v>
      </c>
      <c r="J34" s="7"/>
    </row>
    <row r="35" spans="1:10" x14ac:dyDescent="0.25">
      <c r="A35" s="190">
        <f t="shared" si="472"/>
        <v>1</v>
      </c>
      <c r="B35" s="190">
        <v>4</v>
      </c>
      <c r="C35" s="190"/>
      <c r="D35" s="190" t="str">
        <f t="shared" ca="1" si="473"/>
        <v/>
      </c>
      <c r="E35" s="190" t="str">
        <f t="shared" ca="1" si="474"/>
        <v/>
      </c>
      <c r="F35" s="190" t="str">
        <f t="shared" ca="1" si="475"/>
        <v xml:space="preserve"> </v>
      </c>
      <c r="G35" s="190">
        <v>4</v>
      </c>
      <c r="H35" s="196"/>
      <c r="I35" s="190">
        <f t="shared" ca="1" si="476"/>
        <v>0</v>
      </c>
      <c r="J35" s="7"/>
    </row>
    <row r="36" spans="1:10" x14ac:dyDescent="0.25">
      <c r="A36" s="190">
        <f t="shared" si="472"/>
        <v>1</v>
      </c>
      <c r="B36" s="190">
        <v>5</v>
      </c>
      <c r="C36" s="190"/>
      <c r="D36" s="190" t="str">
        <f t="shared" ca="1" si="473"/>
        <v/>
      </c>
      <c r="E36" s="190" t="str">
        <f t="shared" ca="1" si="474"/>
        <v/>
      </c>
      <c r="F36" s="190" t="str">
        <f t="shared" ca="1" si="475"/>
        <v xml:space="preserve"> </v>
      </c>
      <c r="G36" s="190">
        <v>5</v>
      </c>
      <c r="H36" s="196"/>
      <c r="I36" s="190">
        <f t="shared" ca="1" si="476"/>
        <v>0</v>
      </c>
      <c r="J36" s="7"/>
    </row>
    <row r="37" spans="1:10" x14ac:dyDescent="0.25">
      <c r="A37" s="190">
        <f t="shared" si="472"/>
        <v>1</v>
      </c>
      <c r="B37" s="190">
        <v>6</v>
      </c>
      <c r="C37" s="190"/>
      <c r="D37" s="190" t="str">
        <f t="shared" ca="1" si="473"/>
        <v/>
      </c>
      <c r="E37" s="190" t="str">
        <f t="shared" ca="1" si="474"/>
        <v/>
      </c>
      <c r="F37" s="190" t="str">
        <f t="shared" ca="1" si="475"/>
        <v xml:space="preserve"> </v>
      </c>
      <c r="G37" s="190">
        <v>6</v>
      </c>
      <c r="H37" s="196"/>
      <c r="I37" s="190">
        <f t="shared" ca="1" si="476"/>
        <v>0</v>
      </c>
      <c r="J37" s="7"/>
    </row>
    <row r="38" spans="1:10" x14ac:dyDescent="0.25">
      <c r="A38" s="190">
        <f t="shared" si="472"/>
        <v>1</v>
      </c>
      <c r="B38" s="190">
        <v>7</v>
      </c>
      <c r="C38" s="190"/>
      <c r="D38" s="190" t="str">
        <f t="shared" ca="1" si="473"/>
        <v/>
      </c>
      <c r="E38" s="190" t="str">
        <f t="shared" ca="1" si="474"/>
        <v/>
      </c>
      <c r="F38" s="190" t="str">
        <f t="shared" ca="1" si="475"/>
        <v xml:space="preserve"> </v>
      </c>
      <c r="G38" s="190">
        <v>7</v>
      </c>
      <c r="H38" s="196"/>
      <c r="I38" s="190">
        <f t="shared" ca="1" si="476"/>
        <v>0</v>
      </c>
      <c r="J38" s="7"/>
    </row>
    <row r="39" spans="1:10" x14ac:dyDescent="0.25">
      <c r="A39" s="190">
        <f t="shared" si="472"/>
        <v>1</v>
      </c>
      <c r="B39" s="190">
        <v>8</v>
      </c>
      <c r="C39" s="190"/>
      <c r="D39" s="190" t="str">
        <f t="shared" ca="1" si="473"/>
        <v/>
      </c>
      <c r="E39" s="190" t="str">
        <f t="shared" ca="1" si="474"/>
        <v/>
      </c>
      <c r="F39" s="190" t="str">
        <f t="shared" ca="1" si="475"/>
        <v xml:space="preserve"> </v>
      </c>
      <c r="G39" s="190">
        <v>8</v>
      </c>
      <c r="H39" s="196"/>
      <c r="I39" s="190">
        <f t="shared" ca="1" si="476"/>
        <v>0</v>
      </c>
      <c r="J39" s="7"/>
    </row>
    <row r="40" spans="1:10" x14ac:dyDescent="0.25">
      <c r="A40" s="190">
        <f t="shared" si="472"/>
        <v>1</v>
      </c>
      <c r="B40" s="190">
        <v>9</v>
      </c>
      <c r="C40" s="190"/>
      <c r="D40" s="190" t="str">
        <f t="shared" ca="1" si="473"/>
        <v/>
      </c>
      <c r="E40" s="190" t="str">
        <f t="shared" ca="1" si="474"/>
        <v/>
      </c>
      <c r="F40" s="190" t="str">
        <f t="shared" ca="1" si="475"/>
        <v xml:space="preserve"> </v>
      </c>
      <c r="G40" s="190">
        <v>9</v>
      </c>
      <c r="H40" s="196"/>
      <c r="I40" s="190">
        <f t="shared" ca="1" si="476"/>
        <v>0</v>
      </c>
      <c r="J40" s="7"/>
    </row>
    <row r="41" spans="1:10" x14ac:dyDescent="0.25">
      <c r="A41" s="190">
        <f t="shared" si="472"/>
        <v>1</v>
      </c>
      <c r="B41" s="190">
        <v>10</v>
      </c>
      <c r="C41" s="190"/>
      <c r="D41" s="190" t="str">
        <f t="shared" ca="1" si="473"/>
        <v/>
      </c>
      <c r="E41" s="190" t="str">
        <f t="shared" ca="1" si="474"/>
        <v/>
      </c>
      <c r="F41" s="190" t="str">
        <f t="shared" ca="1" si="475"/>
        <v xml:space="preserve"> </v>
      </c>
      <c r="G41" s="190">
        <v>10</v>
      </c>
      <c r="H41" s="196"/>
      <c r="I41" s="190">
        <f t="shared" ca="1" si="476"/>
        <v>0</v>
      </c>
      <c r="J41" s="7"/>
    </row>
    <row r="42" spans="1:10" x14ac:dyDescent="0.25">
      <c r="A42" s="190">
        <f t="shared" si="472"/>
        <v>1</v>
      </c>
      <c r="B42" s="190">
        <v>11</v>
      </c>
      <c r="C42" s="190"/>
      <c r="D42" s="190" t="str">
        <f t="shared" ca="1" si="473"/>
        <v/>
      </c>
      <c r="E42" s="190" t="str">
        <f t="shared" ca="1" si="474"/>
        <v/>
      </c>
      <c r="F42" s="190" t="str">
        <f t="shared" ca="1" si="475"/>
        <v xml:space="preserve"> </v>
      </c>
      <c r="G42" s="190">
        <v>11</v>
      </c>
      <c r="H42" s="196"/>
      <c r="I42" s="190">
        <f t="shared" ca="1" si="476"/>
        <v>0</v>
      </c>
      <c r="J42" s="7"/>
    </row>
    <row r="43" spans="1:10" x14ac:dyDescent="0.25">
      <c r="A43" s="190">
        <f t="shared" si="472"/>
        <v>1</v>
      </c>
      <c r="B43" s="190">
        <v>12</v>
      </c>
      <c r="C43" s="190"/>
      <c r="D43" s="190" t="str">
        <f t="shared" ca="1" si="473"/>
        <v/>
      </c>
      <c r="E43" s="190" t="str">
        <f t="shared" ca="1" si="474"/>
        <v/>
      </c>
      <c r="F43" s="190" t="str">
        <f t="shared" ca="1" si="475"/>
        <v xml:space="preserve"> </v>
      </c>
      <c r="G43" s="190">
        <v>12</v>
      </c>
      <c r="H43" s="196"/>
      <c r="I43" s="190">
        <f t="shared" ca="1" si="476"/>
        <v>0</v>
      </c>
      <c r="J43" s="7"/>
    </row>
    <row r="44" spans="1:10" x14ac:dyDescent="0.25">
      <c r="A44" s="190">
        <f t="shared" si="472"/>
        <v>1</v>
      </c>
      <c r="B44" s="190">
        <v>13</v>
      </c>
      <c r="C44" s="190"/>
      <c r="D44" s="190" t="str">
        <f t="shared" ca="1" si="473"/>
        <v/>
      </c>
      <c r="E44" s="190" t="str">
        <f t="shared" ca="1" si="474"/>
        <v/>
      </c>
      <c r="F44" s="190" t="str">
        <f t="shared" ca="1" si="475"/>
        <v xml:space="preserve"> </v>
      </c>
      <c r="G44" s="190">
        <v>13</v>
      </c>
      <c r="H44" s="196"/>
      <c r="I44" s="190">
        <f t="shared" ca="1" si="476"/>
        <v>0</v>
      </c>
      <c r="J44" s="7"/>
    </row>
    <row r="45" spans="1:10" x14ac:dyDescent="0.25">
      <c r="A45" s="190">
        <f t="shared" si="472"/>
        <v>1</v>
      </c>
      <c r="B45" s="190">
        <v>14</v>
      </c>
      <c r="C45" s="190"/>
      <c r="D45" s="190" t="str">
        <f t="shared" ca="1" si="473"/>
        <v/>
      </c>
      <c r="E45" s="190" t="str">
        <f t="shared" ca="1" si="474"/>
        <v/>
      </c>
      <c r="F45" s="190" t="str">
        <f t="shared" ca="1" si="475"/>
        <v xml:space="preserve"> </v>
      </c>
      <c r="G45" s="190">
        <v>14</v>
      </c>
      <c r="H45" s="196"/>
      <c r="I45" s="190">
        <f t="shared" ca="1" si="476"/>
        <v>0</v>
      </c>
      <c r="J45" s="7"/>
    </row>
    <row r="46" spans="1:10" x14ac:dyDescent="0.25">
      <c r="A46" s="190">
        <f t="shared" si="472"/>
        <v>1</v>
      </c>
      <c r="B46" s="190">
        <v>15</v>
      </c>
      <c r="C46" s="190"/>
      <c r="D46" s="190" t="str">
        <f t="shared" ca="1" si="473"/>
        <v/>
      </c>
      <c r="E46" s="190" t="str">
        <f t="shared" ca="1" si="474"/>
        <v/>
      </c>
      <c r="F46" s="190" t="str">
        <f t="shared" ca="1" si="475"/>
        <v xml:space="preserve"> </v>
      </c>
      <c r="G46" s="190">
        <v>15</v>
      </c>
      <c r="H46" s="196"/>
      <c r="I46" s="190">
        <f t="shared" ca="1" si="476"/>
        <v>0</v>
      </c>
      <c r="J46" s="7"/>
    </row>
    <row r="47" spans="1:10" x14ac:dyDescent="0.25">
      <c r="A47" s="190">
        <f t="shared" si="472"/>
        <v>1</v>
      </c>
      <c r="B47" s="190">
        <v>16</v>
      </c>
      <c r="C47" s="190"/>
      <c r="D47" s="190" t="str">
        <f t="shared" ca="1" si="473"/>
        <v/>
      </c>
      <c r="E47" s="190" t="str">
        <f t="shared" ca="1" si="474"/>
        <v/>
      </c>
      <c r="F47" s="190" t="str">
        <f t="shared" ca="1" si="475"/>
        <v xml:space="preserve"> </v>
      </c>
      <c r="G47" s="190">
        <v>16</v>
      </c>
      <c r="H47" s="196"/>
      <c r="I47" s="190">
        <f t="shared" ca="1" si="476"/>
        <v>0</v>
      </c>
      <c r="J47" s="7"/>
    </row>
    <row r="48" spans="1:10" x14ac:dyDescent="0.25">
      <c r="A48" s="190">
        <f t="shared" si="472"/>
        <v>1</v>
      </c>
      <c r="B48" s="190">
        <v>17</v>
      </c>
      <c r="C48" s="190"/>
      <c r="D48" s="190" t="str">
        <f t="shared" ca="1" si="473"/>
        <v/>
      </c>
      <c r="E48" s="190" t="str">
        <f t="shared" ca="1" si="474"/>
        <v/>
      </c>
      <c r="F48" s="190" t="str">
        <f t="shared" ca="1" si="475"/>
        <v xml:space="preserve"> </v>
      </c>
      <c r="G48" s="190">
        <v>17</v>
      </c>
      <c r="H48" s="196"/>
      <c r="I48" s="190">
        <f t="shared" ca="1" si="476"/>
        <v>0</v>
      </c>
      <c r="J48" s="7"/>
    </row>
    <row r="49" spans="1:10" x14ac:dyDescent="0.25">
      <c r="A49" s="190">
        <f t="shared" si="472"/>
        <v>1</v>
      </c>
      <c r="B49" s="190">
        <v>18</v>
      </c>
      <c r="C49" s="190"/>
      <c r="D49" s="190" t="str">
        <f t="shared" ca="1" si="473"/>
        <v/>
      </c>
      <c r="E49" s="190" t="str">
        <f t="shared" ca="1" si="474"/>
        <v/>
      </c>
      <c r="F49" s="190" t="str">
        <f t="shared" ca="1" si="475"/>
        <v xml:space="preserve"> </v>
      </c>
      <c r="G49" s="190">
        <v>18</v>
      </c>
      <c r="H49" s="196"/>
      <c r="I49" s="190">
        <f t="shared" ca="1" si="476"/>
        <v>0</v>
      </c>
      <c r="J49" s="7"/>
    </row>
    <row r="50" spans="1:10" x14ac:dyDescent="0.25">
      <c r="A50" s="190">
        <f t="shared" si="472"/>
        <v>1</v>
      </c>
      <c r="B50" s="190">
        <v>19</v>
      </c>
      <c r="C50" s="190"/>
      <c r="D50" s="190" t="str">
        <f t="shared" ca="1" si="473"/>
        <v/>
      </c>
      <c r="E50" s="190" t="str">
        <f t="shared" ca="1" si="474"/>
        <v/>
      </c>
      <c r="F50" s="190" t="str">
        <f t="shared" ca="1" si="475"/>
        <v xml:space="preserve"> </v>
      </c>
      <c r="G50" s="190">
        <v>19</v>
      </c>
      <c r="H50" s="196"/>
      <c r="I50" s="190">
        <f t="shared" ca="1" si="476"/>
        <v>0</v>
      </c>
      <c r="J50" s="7"/>
    </row>
    <row r="51" spans="1:10" x14ac:dyDescent="0.25">
      <c r="A51" s="190">
        <f t="shared" si="472"/>
        <v>1</v>
      </c>
      <c r="B51" s="190">
        <v>20</v>
      </c>
      <c r="C51" s="190"/>
      <c r="D51" s="190" t="str">
        <f t="shared" ca="1" si="473"/>
        <v/>
      </c>
      <c r="E51" s="190" t="str">
        <f t="shared" ca="1" si="474"/>
        <v/>
      </c>
      <c r="F51" s="190" t="str">
        <f t="shared" ca="1" si="475"/>
        <v xml:space="preserve"> </v>
      </c>
      <c r="G51" s="190">
        <v>20</v>
      </c>
      <c r="H51" s="196"/>
      <c r="I51" s="190">
        <f t="shared" ca="1" si="476"/>
        <v>0</v>
      </c>
      <c r="J51" s="7"/>
    </row>
    <row r="52" spans="1:10" x14ac:dyDescent="0.25">
      <c r="A52" s="190">
        <f t="shared" si="472"/>
        <v>1</v>
      </c>
      <c r="B52" s="190">
        <v>21</v>
      </c>
      <c r="C52" s="190"/>
      <c r="D52" s="190" t="str">
        <f t="shared" ca="1" si="473"/>
        <v/>
      </c>
      <c r="E52" s="190" t="str">
        <f t="shared" ca="1" si="474"/>
        <v/>
      </c>
      <c r="F52" s="190" t="str">
        <f t="shared" ca="1" si="475"/>
        <v xml:space="preserve"> </v>
      </c>
      <c r="G52" s="190">
        <v>21</v>
      </c>
      <c r="H52" s="196"/>
      <c r="I52" s="190">
        <f t="shared" ca="1" si="476"/>
        <v>0</v>
      </c>
      <c r="J52" s="7"/>
    </row>
    <row r="53" spans="1:10" x14ac:dyDescent="0.25">
      <c r="A53" s="190">
        <f t="shared" si="472"/>
        <v>1</v>
      </c>
      <c r="B53" s="190">
        <v>22</v>
      </c>
      <c r="C53" s="190"/>
      <c r="D53" s="190" t="str">
        <f t="shared" ca="1" si="473"/>
        <v/>
      </c>
      <c r="E53" s="190" t="str">
        <f t="shared" ca="1" si="474"/>
        <v/>
      </c>
      <c r="F53" s="190" t="str">
        <f t="shared" ca="1" si="475"/>
        <v xml:space="preserve"> </v>
      </c>
      <c r="G53" s="190">
        <v>22</v>
      </c>
      <c r="H53" s="196"/>
      <c r="I53" s="190">
        <f t="shared" ca="1" si="476"/>
        <v>0</v>
      </c>
      <c r="J53" s="7"/>
    </row>
    <row r="54" spans="1:10" x14ac:dyDescent="0.25">
      <c r="A54" s="190">
        <f t="shared" si="472"/>
        <v>1</v>
      </c>
      <c r="B54" s="190">
        <v>23</v>
      </c>
      <c r="C54" s="190"/>
      <c r="D54" s="190" t="str">
        <f t="shared" ca="1" si="473"/>
        <v/>
      </c>
      <c r="E54" s="190" t="str">
        <f t="shared" ca="1" si="474"/>
        <v/>
      </c>
      <c r="F54" s="190" t="str">
        <f t="shared" ca="1" si="475"/>
        <v xml:space="preserve"> </v>
      </c>
      <c r="G54" s="190">
        <v>23</v>
      </c>
      <c r="H54" s="196"/>
      <c r="I54" s="190">
        <f t="shared" ca="1" si="476"/>
        <v>0</v>
      </c>
      <c r="J54" s="7"/>
    </row>
    <row r="55" spans="1:10" x14ac:dyDescent="0.25">
      <c r="A55" s="190">
        <f t="shared" si="472"/>
        <v>1</v>
      </c>
      <c r="B55" s="190">
        <v>24</v>
      </c>
      <c r="C55" s="190"/>
      <c r="D55" s="190" t="str">
        <f t="shared" ca="1" si="473"/>
        <v/>
      </c>
      <c r="E55" s="190" t="str">
        <f t="shared" ca="1" si="474"/>
        <v/>
      </c>
      <c r="F55" s="190" t="str">
        <f t="shared" ca="1" si="475"/>
        <v xml:space="preserve"> </v>
      </c>
      <c r="G55" s="190">
        <v>24</v>
      </c>
      <c r="H55" s="196"/>
      <c r="I55" s="190">
        <f t="shared" ca="1" si="476"/>
        <v>0</v>
      </c>
      <c r="J55" s="7"/>
    </row>
    <row r="56" spans="1:10" x14ac:dyDescent="0.25">
      <c r="A56" s="190">
        <f t="shared" si="472"/>
        <v>1</v>
      </c>
      <c r="B56" s="190">
        <v>25</v>
      </c>
      <c r="C56" s="190"/>
      <c r="D56" s="190" t="str">
        <f t="shared" ca="1" si="473"/>
        <v/>
      </c>
      <c r="E56" s="190" t="str">
        <f t="shared" ca="1" si="474"/>
        <v/>
      </c>
      <c r="F56" s="190" t="str">
        <f t="shared" ca="1" si="475"/>
        <v xml:space="preserve"> </v>
      </c>
      <c r="G56" s="190">
        <v>25</v>
      </c>
      <c r="H56" s="196"/>
      <c r="I56" s="190">
        <f t="shared" ca="1" si="476"/>
        <v>0</v>
      </c>
      <c r="J56" s="7"/>
    </row>
    <row r="57" spans="1:10" x14ac:dyDescent="0.25">
      <c r="A57" s="190">
        <f t="shared" si="472"/>
        <v>3</v>
      </c>
      <c r="B57" s="190">
        <v>1</v>
      </c>
      <c r="C57" s="190"/>
      <c r="D57" s="190" t="str">
        <f t="shared" ca="1" si="473"/>
        <v/>
      </c>
      <c r="E57" s="190" t="str">
        <f t="shared" ca="1" si="474"/>
        <v/>
      </c>
      <c r="F57" s="190" t="str">
        <f t="shared" ca="1" si="475"/>
        <v xml:space="preserve"> </v>
      </c>
      <c r="G57" s="190">
        <v>26</v>
      </c>
      <c r="H57" s="196"/>
      <c r="I57" s="190">
        <f t="shared" ca="1" si="476"/>
        <v>0</v>
      </c>
      <c r="J57" s="7"/>
    </row>
    <row r="58" spans="1:10" x14ac:dyDescent="0.25">
      <c r="A58" s="190">
        <f t="shared" si="472"/>
        <v>3</v>
      </c>
      <c r="B58" s="190">
        <v>2</v>
      </c>
      <c r="C58" s="190"/>
      <c r="D58" s="190" t="str">
        <f t="shared" ca="1" si="473"/>
        <v/>
      </c>
      <c r="E58" s="190" t="str">
        <f t="shared" ca="1" si="474"/>
        <v/>
      </c>
      <c r="F58" s="190" t="str">
        <f t="shared" ca="1" si="475"/>
        <v xml:space="preserve"> </v>
      </c>
      <c r="G58" s="190">
        <v>27</v>
      </c>
      <c r="H58" s="196"/>
      <c r="I58" s="190">
        <f t="shared" ca="1" si="476"/>
        <v>0</v>
      </c>
      <c r="J58" s="7"/>
    </row>
    <row r="59" spans="1:10" x14ac:dyDescent="0.25">
      <c r="A59" s="190">
        <f t="shared" si="472"/>
        <v>3</v>
      </c>
      <c r="B59" s="190">
        <v>3</v>
      </c>
      <c r="C59" s="190"/>
      <c r="D59" s="190" t="str">
        <f t="shared" ca="1" si="473"/>
        <v/>
      </c>
      <c r="E59" s="190" t="str">
        <f t="shared" ca="1" si="474"/>
        <v/>
      </c>
      <c r="F59" s="190" t="str">
        <f t="shared" ca="1" si="475"/>
        <v xml:space="preserve"> </v>
      </c>
      <c r="G59" s="190">
        <v>28</v>
      </c>
      <c r="H59" s="196"/>
      <c r="I59" s="190">
        <f t="shared" ca="1" si="476"/>
        <v>0</v>
      </c>
      <c r="J59" s="7"/>
    </row>
    <row r="60" spans="1:10" x14ac:dyDescent="0.25">
      <c r="A60" s="190">
        <f t="shared" si="472"/>
        <v>3</v>
      </c>
      <c r="B60" s="190">
        <v>4</v>
      </c>
      <c r="C60" s="190"/>
      <c r="D60" s="190" t="str">
        <f t="shared" ca="1" si="473"/>
        <v/>
      </c>
      <c r="E60" s="190" t="str">
        <f t="shared" ca="1" si="474"/>
        <v/>
      </c>
      <c r="F60" s="190" t="str">
        <f t="shared" ca="1" si="475"/>
        <v xml:space="preserve"> </v>
      </c>
      <c r="G60" s="190">
        <v>29</v>
      </c>
      <c r="H60" s="196"/>
      <c r="I60" s="190">
        <f t="shared" ca="1" si="476"/>
        <v>0</v>
      </c>
      <c r="J60" s="7"/>
    </row>
    <row r="61" spans="1:10" x14ac:dyDescent="0.25">
      <c r="A61" s="190">
        <f t="shared" si="472"/>
        <v>3</v>
      </c>
      <c r="B61" s="190">
        <v>5</v>
      </c>
      <c r="C61" s="190"/>
      <c r="D61" s="190" t="str">
        <f t="shared" ca="1" si="473"/>
        <v/>
      </c>
      <c r="E61" s="190" t="str">
        <f t="shared" ca="1" si="474"/>
        <v/>
      </c>
      <c r="F61" s="190" t="str">
        <f t="shared" ca="1" si="475"/>
        <v xml:space="preserve"> </v>
      </c>
      <c r="G61" s="190">
        <v>30</v>
      </c>
      <c r="H61" s="196"/>
      <c r="I61" s="190">
        <f t="shared" ca="1" si="476"/>
        <v>0</v>
      </c>
      <c r="J61" s="7"/>
    </row>
    <row r="62" spans="1:10" x14ac:dyDescent="0.25">
      <c r="A62" s="190">
        <f t="shared" si="472"/>
        <v>3</v>
      </c>
      <c r="B62" s="190">
        <v>6</v>
      </c>
      <c r="C62" s="190"/>
      <c r="D62" s="190" t="str">
        <f t="shared" ca="1" si="473"/>
        <v/>
      </c>
      <c r="E62" s="190" t="str">
        <f t="shared" ca="1" si="474"/>
        <v/>
      </c>
      <c r="F62" s="190" t="str">
        <f t="shared" ca="1" si="475"/>
        <v xml:space="preserve"> </v>
      </c>
      <c r="G62" s="190">
        <v>31</v>
      </c>
      <c r="H62" s="196"/>
      <c r="I62" s="190">
        <f t="shared" ca="1" si="476"/>
        <v>0</v>
      </c>
      <c r="J62" s="7"/>
    </row>
    <row r="63" spans="1:10" x14ac:dyDescent="0.25">
      <c r="A63" s="190">
        <f t="shared" si="472"/>
        <v>3</v>
      </c>
      <c r="B63" s="190">
        <v>7</v>
      </c>
      <c r="C63" s="190"/>
      <c r="D63" s="190" t="str">
        <f t="shared" ca="1" si="473"/>
        <v/>
      </c>
      <c r="E63" s="190" t="str">
        <f t="shared" ca="1" si="474"/>
        <v/>
      </c>
      <c r="F63" s="190" t="str">
        <f t="shared" ca="1" si="475"/>
        <v xml:space="preserve"> </v>
      </c>
      <c r="G63" s="190">
        <v>32</v>
      </c>
      <c r="H63" s="196"/>
      <c r="I63" s="190">
        <f t="shared" ca="1" si="476"/>
        <v>0</v>
      </c>
      <c r="J63" s="7"/>
    </row>
    <row r="64" spans="1:10" x14ac:dyDescent="0.25">
      <c r="A64" s="190">
        <f t="shared" si="472"/>
        <v>3</v>
      </c>
      <c r="B64" s="190">
        <v>8</v>
      </c>
      <c r="C64" s="190"/>
      <c r="D64" s="190" t="str">
        <f t="shared" ca="1" si="473"/>
        <v/>
      </c>
      <c r="E64" s="190" t="str">
        <f t="shared" ca="1" si="474"/>
        <v/>
      </c>
      <c r="F64" s="190" t="str">
        <f t="shared" ca="1" si="475"/>
        <v xml:space="preserve"> </v>
      </c>
      <c r="G64" s="190">
        <v>33</v>
      </c>
      <c r="H64" s="196"/>
      <c r="I64" s="190">
        <f t="shared" ca="1" si="476"/>
        <v>0</v>
      </c>
      <c r="J64" s="7"/>
    </row>
    <row r="65" spans="1:10" x14ac:dyDescent="0.25">
      <c r="A65" s="190">
        <f t="shared" si="472"/>
        <v>3</v>
      </c>
      <c r="B65" s="190">
        <v>9</v>
      </c>
      <c r="C65" s="190"/>
      <c r="D65" s="190" t="str">
        <f t="shared" ca="1" si="473"/>
        <v/>
      </c>
      <c r="E65" s="190" t="str">
        <f t="shared" ca="1" si="474"/>
        <v/>
      </c>
      <c r="F65" s="190" t="str">
        <f t="shared" ca="1" si="475"/>
        <v xml:space="preserve"> </v>
      </c>
      <c r="G65" s="190">
        <v>34</v>
      </c>
      <c r="H65" s="196"/>
      <c r="I65" s="190">
        <f t="shared" ca="1" si="476"/>
        <v>0</v>
      </c>
      <c r="J65" s="7"/>
    </row>
    <row r="66" spans="1:10" x14ac:dyDescent="0.25">
      <c r="A66" s="190">
        <f t="shared" si="472"/>
        <v>3</v>
      </c>
      <c r="B66" s="190">
        <v>10</v>
      </c>
      <c r="C66" s="190"/>
      <c r="D66" s="190" t="str">
        <f t="shared" ca="1" si="473"/>
        <v/>
      </c>
      <c r="E66" s="190" t="str">
        <f t="shared" ca="1" si="474"/>
        <v/>
      </c>
      <c r="F66" s="190" t="str">
        <f t="shared" ca="1" si="475"/>
        <v xml:space="preserve"> </v>
      </c>
      <c r="G66" s="190">
        <v>35</v>
      </c>
      <c r="H66" s="196"/>
      <c r="I66" s="190">
        <f t="shared" ca="1" si="476"/>
        <v>0</v>
      </c>
      <c r="J66" s="7"/>
    </row>
    <row r="67" spans="1:10" x14ac:dyDescent="0.25">
      <c r="A67" s="190">
        <f t="shared" si="472"/>
        <v>3</v>
      </c>
      <c r="B67" s="190">
        <v>11</v>
      </c>
      <c r="C67" s="190"/>
      <c r="D67" s="190" t="str">
        <f t="shared" ca="1" si="473"/>
        <v/>
      </c>
      <c r="E67" s="190" t="str">
        <f t="shared" ca="1" si="474"/>
        <v/>
      </c>
      <c r="F67" s="190" t="str">
        <f t="shared" ca="1" si="475"/>
        <v xml:space="preserve"> </v>
      </c>
      <c r="G67" s="190">
        <v>36</v>
      </c>
      <c r="H67" s="196"/>
      <c r="I67" s="190">
        <f t="shared" ca="1" si="476"/>
        <v>0</v>
      </c>
      <c r="J67" s="7"/>
    </row>
    <row r="68" spans="1:10" x14ac:dyDescent="0.25">
      <c r="A68" s="190">
        <f t="shared" si="472"/>
        <v>3</v>
      </c>
      <c r="B68" s="190">
        <v>12</v>
      </c>
      <c r="C68" s="190"/>
      <c r="D68" s="190" t="str">
        <f t="shared" ca="1" si="473"/>
        <v/>
      </c>
      <c r="E68" s="190" t="str">
        <f t="shared" ca="1" si="474"/>
        <v/>
      </c>
      <c r="F68" s="190" t="str">
        <f t="shared" ca="1" si="475"/>
        <v xml:space="preserve"> </v>
      </c>
      <c r="G68" s="190">
        <v>37</v>
      </c>
      <c r="H68" s="196"/>
      <c r="I68" s="190">
        <f t="shared" ca="1" si="476"/>
        <v>0</v>
      </c>
      <c r="J68" s="7"/>
    </row>
    <row r="69" spans="1:10" x14ac:dyDescent="0.25">
      <c r="A69" s="190">
        <f t="shared" si="472"/>
        <v>3</v>
      </c>
      <c r="B69" s="190">
        <v>13</v>
      </c>
      <c r="C69" s="190"/>
      <c r="D69" s="190" t="str">
        <f t="shared" ca="1" si="473"/>
        <v/>
      </c>
      <c r="E69" s="190" t="str">
        <f t="shared" ca="1" si="474"/>
        <v/>
      </c>
      <c r="F69" s="190" t="str">
        <f t="shared" ca="1" si="475"/>
        <v xml:space="preserve"> </v>
      </c>
      <c r="G69" s="190">
        <v>38</v>
      </c>
      <c r="H69" s="196"/>
      <c r="I69" s="190">
        <f t="shared" ca="1" si="476"/>
        <v>0</v>
      </c>
      <c r="J69" s="7"/>
    </row>
    <row r="70" spans="1:10" x14ac:dyDescent="0.25">
      <c r="A70" s="190">
        <f t="shared" si="472"/>
        <v>3</v>
      </c>
      <c r="B70" s="190">
        <v>14</v>
      </c>
      <c r="C70" s="190"/>
      <c r="D70" s="190" t="str">
        <f t="shared" ca="1" si="473"/>
        <v/>
      </c>
      <c r="E70" s="190" t="str">
        <f t="shared" ca="1" si="474"/>
        <v/>
      </c>
      <c r="F70" s="190" t="str">
        <f t="shared" ca="1" si="475"/>
        <v xml:space="preserve"> </v>
      </c>
      <c r="G70" s="190">
        <v>39</v>
      </c>
      <c r="H70" s="196"/>
      <c r="I70" s="190">
        <f t="shared" ca="1" si="476"/>
        <v>0</v>
      </c>
      <c r="J70" s="7"/>
    </row>
    <row r="71" spans="1:10" x14ac:dyDescent="0.25">
      <c r="A71" s="190">
        <f t="shared" si="472"/>
        <v>3</v>
      </c>
      <c r="B71" s="190">
        <v>15</v>
      </c>
      <c r="C71" s="190"/>
      <c r="D71" s="190" t="str">
        <f t="shared" ca="1" si="473"/>
        <v/>
      </c>
      <c r="E71" s="190" t="str">
        <f t="shared" ca="1" si="474"/>
        <v/>
      </c>
      <c r="F71" s="190" t="str">
        <f t="shared" ca="1" si="475"/>
        <v xml:space="preserve"> </v>
      </c>
      <c r="G71" s="190">
        <v>40</v>
      </c>
      <c r="H71" s="196"/>
      <c r="I71" s="190">
        <f t="shared" ca="1" si="476"/>
        <v>0</v>
      </c>
      <c r="J71" s="7"/>
    </row>
    <row r="72" spans="1:10" x14ac:dyDescent="0.25">
      <c r="A72" s="190">
        <f t="shared" si="472"/>
        <v>3</v>
      </c>
      <c r="B72" s="190">
        <v>16</v>
      </c>
      <c r="C72" s="190"/>
      <c r="D72" s="190" t="str">
        <f t="shared" ca="1" si="473"/>
        <v/>
      </c>
      <c r="E72" s="190" t="str">
        <f t="shared" ca="1" si="474"/>
        <v/>
      </c>
      <c r="F72" s="190" t="str">
        <f t="shared" ca="1" si="475"/>
        <v xml:space="preserve"> </v>
      </c>
      <c r="G72" s="190">
        <v>41</v>
      </c>
      <c r="H72" s="196"/>
      <c r="I72" s="190">
        <f t="shared" ca="1" si="476"/>
        <v>0</v>
      </c>
      <c r="J72" s="7"/>
    </row>
    <row r="73" spans="1:10" x14ac:dyDescent="0.25">
      <c r="A73" s="190">
        <f t="shared" si="472"/>
        <v>3</v>
      </c>
      <c r="B73" s="190">
        <v>17</v>
      </c>
      <c r="C73" s="190"/>
      <c r="D73" s="190" t="str">
        <f t="shared" ca="1" si="473"/>
        <v/>
      </c>
      <c r="E73" s="190" t="str">
        <f t="shared" ca="1" si="474"/>
        <v/>
      </c>
      <c r="F73" s="190" t="str">
        <f t="shared" ca="1" si="475"/>
        <v xml:space="preserve"> </v>
      </c>
      <c r="G73" s="190">
        <v>42</v>
      </c>
      <c r="H73" s="196"/>
      <c r="I73" s="190">
        <f t="shared" ca="1" si="476"/>
        <v>0</v>
      </c>
      <c r="J73" s="7"/>
    </row>
    <row r="74" spans="1:10" x14ac:dyDescent="0.25">
      <c r="A74" s="190">
        <f t="shared" si="472"/>
        <v>3</v>
      </c>
      <c r="B74" s="190">
        <v>18</v>
      </c>
      <c r="C74" s="190"/>
      <c r="D74" s="190" t="str">
        <f t="shared" ca="1" si="473"/>
        <v/>
      </c>
      <c r="E74" s="190" t="str">
        <f t="shared" ca="1" si="474"/>
        <v/>
      </c>
      <c r="F74" s="190" t="str">
        <f t="shared" ca="1" si="475"/>
        <v xml:space="preserve"> </v>
      </c>
      <c r="G74" s="190">
        <v>43</v>
      </c>
      <c r="H74" s="196"/>
      <c r="I74" s="190">
        <f t="shared" ca="1" si="476"/>
        <v>0</v>
      </c>
      <c r="J74" s="7"/>
    </row>
    <row r="75" spans="1:10" x14ac:dyDescent="0.25">
      <c r="A75" s="190">
        <f t="shared" si="472"/>
        <v>3</v>
      </c>
      <c r="B75" s="190">
        <v>19</v>
      </c>
      <c r="C75" s="190"/>
      <c r="D75" s="190" t="str">
        <f t="shared" ca="1" si="473"/>
        <v/>
      </c>
      <c r="E75" s="190" t="str">
        <f t="shared" ca="1" si="474"/>
        <v/>
      </c>
      <c r="F75" s="190" t="str">
        <f t="shared" ca="1" si="475"/>
        <v xml:space="preserve"> </v>
      </c>
      <c r="G75" s="190">
        <v>44</v>
      </c>
      <c r="H75" s="196"/>
      <c r="I75" s="190">
        <f t="shared" ca="1" si="476"/>
        <v>0</v>
      </c>
      <c r="J75" s="7"/>
    </row>
    <row r="76" spans="1:10" x14ac:dyDescent="0.25">
      <c r="A76" s="190">
        <f t="shared" si="472"/>
        <v>3</v>
      </c>
      <c r="B76" s="190">
        <v>20</v>
      </c>
      <c r="C76" s="190"/>
      <c r="D76" s="190" t="str">
        <f t="shared" ca="1" si="473"/>
        <v/>
      </c>
      <c r="E76" s="190" t="str">
        <f t="shared" ca="1" si="474"/>
        <v/>
      </c>
      <c r="F76" s="190" t="str">
        <f t="shared" ca="1" si="475"/>
        <v xml:space="preserve"> </v>
      </c>
      <c r="G76" s="190">
        <v>45</v>
      </c>
      <c r="H76" s="196"/>
      <c r="I76" s="190">
        <f t="shared" ca="1" si="476"/>
        <v>0</v>
      </c>
      <c r="J76" s="7"/>
    </row>
    <row r="77" spans="1:10" x14ac:dyDescent="0.25">
      <c r="A77" s="190">
        <f t="shared" si="472"/>
        <v>3</v>
      </c>
      <c r="B77" s="190">
        <v>21</v>
      </c>
      <c r="C77" s="190"/>
      <c r="D77" s="190" t="str">
        <f t="shared" ca="1" si="473"/>
        <v/>
      </c>
      <c r="E77" s="190" t="str">
        <f t="shared" ca="1" si="474"/>
        <v/>
      </c>
      <c r="F77" s="190" t="str">
        <f t="shared" ca="1" si="475"/>
        <v xml:space="preserve"> </v>
      </c>
      <c r="G77" s="190">
        <v>46</v>
      </c>
      <c r="H77" s="196"/>
      <c r="I77" s="190">
        <f t="shared" ca="1" si="476"/>
        <v>0</v>
      </c>
      <c r="J77" s="7"/>
    </row>
    <row r="78" spans="1:10" x14ac:dyDescent="0.25">
      <c r="A78" s="190">
        <f t="shared" si="472"/>
        <v>3</v>
      </c>
      <c r="B78" s="190">
        <v>22</v>
      </c>
      <c r="C78" s="190"/>
      <c r="D78" s="190" t="str">
        <f t="shared" ca="1" si="473"/>
        <v/>
      </c>
      <c r="E78" s="190" t="str">
        <f t="shared" ca="1" si="474"/>
        <v/>
      </c>
      <c r="F78" s="190" t="str">
        <f t="shared" ca="1" si="475"/>
        <v xml:space="preserve"> </v>
      </c>
      <c r="G78" s="190">
        <v>47</v>
      </c>
      <c r="H78" s="196"/>
      <c r="I78" s="190">
        <f t="shared" ca="1" si="476"/>
        <v>0</v>
      </c>
      <c r="J78" s="7"/>
    </row>
    <row r="79" spans="1:10" x14ac:dyDescent="0.25">
      <c r="A79" s="190">
        <f t="shared" si="472"/>
        <v>3</v>
      </c>
      <c r="B79" s="190">
        <v>23</v>
      </c>
      <c r="C79" s="190"/>
      <c r="D79" s="190" t="str">
        <f t="shared" ca="1" si="473"/>
        <v/>
      </c>
      <c r="E79" s="190" t="str">
        <f t="shared" ca="1" si="474"/>
        <v/>
      </c>
      <c r="F79" s="190" t="str">
        <f t="shared" ca="1" si="475"/>
        <v xml:space="preserve"> </v>
      </c>
      <c r="G79" s="190">
        <v>48</v>
      </c>
      <c r="H79" s="196"/>
      <c r="I79" s="190">
        <f t="shared" ca="1" si="476"/>
        <v>0</v>
      </c>
      <c r="J79" s="7"/>
    </row>
    <row r="80" spans="1:10" x14ac:dyDescent="0.25">
      <c r="A80" s="190">
        <f t="shared" si="472"/>
        <v>3</v>
      </c>
      <c r="B80" s="190">
        <v>24</v>
      </c>
      <c r="C80" s="190"/>
      <c r="D80" s="190" t="str">
        <f t="shared" ca="1" si="473"/>
        <v/>
      </c>
      <c r="E80" s="190" t="str">
        <f t="shared" ca="1" si="474"/>
        <v/>
      </c>
      <c r="F80" s="190" t="str">
        <f t="shared" ca="1" si="475"/>
        <v xml:space="preserve"> </v>
      </c>
      <c r="G80" s="190">
        <v>49</v>
      </c>
      <c r="H80" s="196"/>
      <c r="I80" s="190">
        <f t="shared" ca="1" si="476"/>
        <v>0</v>
      </c>
      <c r="J80" s="7"/>
    </row>
    <row r="81" spans="1:10" x14ac:dyDescent="0.25">
      <c r="A81" s="190">
        <f t="shared" si="472"/>
        <v>3</v>
      </c>
      <c r="B81" s="190">
        <v>25</v>
      </c>
      <c r="C81" s="190"/>
      <c r="D81" s="190" t="str">
        <f t="shared" ca="1" si="473"/>
        <v/>
      </c>
      <c r="E81" s="190" t="str">
        <f t="shared" ca="1" si="474"/>
        <v/>
      </c>
      <c r="F81" s="190" t="str">
        <f t="shared" ca="1" si="475"/>
        <v xml:space="preserve"> </v>
      </c>
      <c r="G81" s="190">
        <v>50</v>
      </c>
      <c r="H81" s="196"/>
      <c r="I81" s="190">
        <f t="shared" ca="1" si="476"/>
        <v>0</v>
      </c>
      <c r="J81" s="7"/>
    </row>
    <row r="82" spans="1:10" x14ac:dyDescent="0.25">
      <c r="A82" s="190">
        <f t="shared" si="472"/>
        <v>5</v>
      </c>
      <c r="B82" s="190">
        <v>1</v>
      </c>
      <c r="C82" s="190"/>
      <c r="D82" s="190" t="str">
        <f t="shared" ca="1" si="473"/>
        <v/>
      </c>
      <c r="E82" s="190" t="str">
        <f t="shared" ca="1" si="474"/>
        <v/>
      </c>
      <c r="F82" s="190" t="str">
        <f t="shared" ca="1" si="475"/>
        <v xml:space="preserve"> </v>
      </c>
      <c r="G82" s="190">
        <v>51</v>
      </c>
      <c r="H82" s="196"/>
      <c r="I82" s="190">
        <f t="shared" ca="1" si="476"/>
        <v>0</v>
      </c>
      <c r="J82" s="7"/>
    </row>
    <row r="83" spans="1:10" x14ac:dyDescent="0.25">
      <c r="A83" s="190">
        <f t="shared" si="472"/>
        <v>5</v>
      </c>
      <c r="B83" s="190">
        <v>2</v>
      </c>
      <c r="C83" s="190"/>
      <c r="D83" s="190" t="str">
        <f t="shared" ca="1" si="473"/>
        <v/>
      </c>
      <c r="E83" s="190" t="str">
        <f t="shared" ca="1" si="474"/>
        <v/>
      </c>
      <c r="F83" s="190" t="str">
        <f t="shared" ca="1" si="475"/>
        <v xml:space="preserve"> </v>
      </c>
      <c r="G83" s="190">
        <v>52</v>
      </c>
      <c r="H83" s="196"/>
      <c r="I83" s="190">
        <f t="shared" ca="1" si="476"/>
        <v>0</v>
      </c>
      <c r="J83" s="7"/>
    </row>
    <row r="84" spans="1:10" x14ac:dyDescent="0.25">
      <c r="A84" s="190">
        <f t="shared" si="472"/>
        <v>5</v>
      </c>
      <c r="B84" s="190">
        <v>3</v>
      </c>
      <c r="C84" s="190"/>
      <c r="D84" s="190" t="str">
        <f t="shared" ca="1" si="473"/>
        <v/>
      </c>
      <c r="E84" s="190" t="str">
        <f t="shared" ca="1" si="474"/>
        <v/>
      </c>
      <c r="F84" s="190" t="str">
        <f t="shared" ca="1" si="475"/>
        <v xml:space="preserve"> </v>
      </c>
      <c r="G84" s="190">
        <v>53</v>
      </c>
      <c r="H84" s="196"/>
      <c r="I84" s="190">
        <f t="shared" ca="1" si="476"/>
        <v>0</v>
      </c>
      <c r="J84" s="7"/>
    </row>
    <row r="85" spans="1:10" x14ac:dyDescent="0.25">
      <c r="A85" s="190">
        <f t="shared" si="472"/>
        <v>5</v>
      </c>
      <c r="B85" s="190">
        <v>4</v>
      </c>
      <c r="C85" s="190"/>
      <c r="D85" s="190" t="str">
        <f t="shared" ca="1" si="473"/>
        <v/>
      </c>
      <c r="E85" s="190" t="str">
        <f t="shared" ca="1" si="474"/>
        <v/>
      </c>
      <c r="F85" s="190" t="str">
        <f t="shared" ca="1" si="475"/>
        <v xml:space="preserve"> </v>
      </c>
      <c r="G85" s="190">
        <v>54</v>
      </c>
      <c r="H85" s="196"/>
      <c r="I85" s="190">
        <f t="shared" ca="1" si="476"/>
        <v>0</v>
      </c>
      <c r="J85" s="7"/>
    </row>
    <row r="86" spans="1:10" x14ac:dyDescent="0.25">
      <c r="A86" s="190">
        <f t="shared" si="472"/>
        <v>5</v>
      </c>
      <c r="B86" s="190">
        <v>5</v>
      </c>
      <c r="C86" s="190"/>
      <c r="D86" s="190" t="str">
        <f t="shared" ca="1" si="473"/>
        <v/>
      </c>
      <c r="E86" s="190" t="str">
        <f t="shared" ca="1" si="474"/>
        <v/>
      </c>
      <c r="F86" s="190" t="str">
        <f t="shared" ca="1" si="475"/>
        <v xml:space="preserve"> </v>
      </c>
      <c r="G86" s="190">
        <v>55</v>
      </c>
      <c r="H86" s="196"/>
      <c r="I86" s="190">
        <f t="shared" ca="1" si="476"/>
        <v>0</v>
      </c>
      <c r="J86" s="7"/>
    </row>
    <row r="87" spans="1:10" x14ac:dyDescent="0.25">
      <c r="A87" s="190">
        <f t="shared" si="472"/>
        <v>5</v>
      </c>
      <c r="B87" s="190">
        <v>6</v>
      </c>
      <c r="C87" s="190"/>
      <c r="D87" s="190" t="str">
        <f t="shared" ca="1" si="473"/>
        <v/>
      </c>
      <c r="E87" s="190" t="str">
        <f t="shared" ca="1" si="474"/>
        <v/>
      </c>
      <c r="F87" s="190" t="str">
        <f t="shared" ca="1" si="475"/>
        <v xml:space="preserve"> </v>
      </c>
      <c r="G87" s="190">
        <v>56</v>
      </c>
      <c r="H87" s="196"/>
      <c r="I87" s="190">
        <f t="shared" ca="1" si="476"/>
        <v>0</v>
      </c>
      <c r="J87" s="7"/>
    </row>
    <row r="88" spans="1:10" x14ac:dyDescent="0.25">
      <c r="A88" s="190">
        <f t="shared" si="472"/>
        <v>5</v>
      </c>
      <c r="B88" s="190">
        <v>7</v>
      </c>
      <c r="C88" s="190"/>
      <c r="D88" s="190" t="str">
        <f t="shared" ca="1" si="473"/>
        <v/>
      </c>
      <c r="E88" s="190" t="str">
        <f t="shared" ca="1" si="474"/>
        <v/>
      </c>
      <c r="F88" s="190" t="str">
        <f t="shared" ca="1" si="475"/>
        <v xml:space="preserve"> </v>
      </c>
      <c r="G88" s="190">
        <v>57</v>
      </c>
      <c r="H88" s="196"/>
      <c r="I88" s="190">
        <f t="shared" ca="1" si="476"/>
        <v>0</v>
      </c>
      <c r="J88" s="7"/>
    </row>
    <row r="89" spans="1:10" x14ac:dyDescent="0.25">
      <c r="A89" s="190">
        <f t="shared" si="472"/>
        <v>5</v>
      </c>
      <c r="B89" s="190">
        <v>8</v>
      </c>
      <c r="C89" s="190"/>
      <c r="D89" s="190" t="str">
        <f t="shared" ca="1" si="473"/>
        <v/>
      </c>
      <c r="E89" s="190" t="str">
        <f t="shared" ca="1" si="474"/>
        <v/>
      </c>
      <c r="F89" s="190" t="str">
        <f t="shared" ca="1" si="475"/>
        <v xml:space="preserve"> </v>
      </c>
      <c r="G89" s="190">
        <v>58</v>
      </c>
      <c r="H89" s="196"/>
      <c r="I89" s="190">
        <f t="shared" ca="1" si="476"/>
        <v>0</v>
      </c>
      <c r="J89" s="7"/>
    </row>
    <row r="90" spans="1:10" x14ac:dyDescent="0.25">
      <c r="A90" s="190">
        <f t="shared" si="472"/>
        <v>5</v>
      </c>
      <c r="B90" s="190">
        <v>9</v>
      </c>
      <c r="C90" s="190"/>
      <c r="D90" s="190" t="str">
        <f t="shared" ca="1" si="473"/>
        <v/>
      </c>
      <c r="E90" s="190" t="str">
        <f t="shared" ca="1" si="474"/>
        <v/>
      </c>
      <c r="F90" s="190" t="str">
        <f t="shared" ca="1" si="475"/>
        <v xml:space="preserve"> </v>
      </c>
      <c r="G90" s="190">
        <v>59</v>
      </c>
      <c r="H90" s="196"/>
      <c r="I90" s="190">
        <f t="shared" ca="1" si="476"/>
        <v>0</v>
      </c>
      <c r="J90" s="7"/>
    </row>
    <row r="91" spans="1:10" x14ac:dyDescent="0.25">
      <c r="A91" s="190">
        <f t="shared" si="472"/>
        <v>5</v>
      </c>
      <c r="B91" s="190">
        <v>10</v>
      </c>
      <c r="C91" s="190"/>
      <c r="D91" s="190" t="str">
        <f t="shared" ca="1" si="473"/>
        <v/>
      </c>
      <c r="E91" s="190" t="str">
        <f t="shared" ca="1" si="474"/>
        <v/>
      </c>
      <c r="F91" s="190" t="str">
        <f t="shared" ca="1" si="475"/>
        <v xml:space="preserve"> </v>
      </c>
      <c r="G91" s="190">
        <v>60</v>
      </c>
      <c r="H91" s="196"/>
      <c r="I91" s="190">
        <f t="shared" ca="1" si="476"/>
        <v>0</v>
      </c>
      <c r="J91" s="7"/>
    </row>
    <row r="92" spans="1:10" x14ac:dyDescent="0.25">
      <c r="A92" s="190">
        <f t="shared" si="472"/>
        <v>5</v>
      </c>
      <c r="B92" s="190">
        <v>11</v>
      </c>
      <c r="C92" s="190"/>
      <c r="D92" s="190" t="str">
        <f t="shared" ca="1" si="473"/>
        <v/>
      </c>
      <c r="E92" s="190" t="str">
        <f t="shared" ca="1" si="474"/>
        <v/>
      </c>
      <c r="F92" s="190" t="str">
        <f t="shared" ca="1" si="475"/>
        <v xml:space="preserve"> </v>
      </c>
      <c r="G92" s="190">
        <v>61</v>
      </c>
      <c r="H92" s="196"/>
      <c r="I92" s="190">
        <f t="shared" ca="1" si="476"/>
        <v>0</v>
      </c>
      <c r="J92" s="7"/>
    </row>
    <row r="93" spans="1:10" x14ac:dyDescent="0.25">
      <c r="A93" s="190">
        <f t="shared" si="472"/>
        <v>5</v>
      </c>
      <c r="B93" s="190">
        <v>12</v>
      </c>
      <c r="C93" s="190"/>
      <c r="D93" s="190" t="str">
        <f t="shared" ca="1" si="473"/>
        <v/>
      </c>
      <c r="E93" s="190" t="str">
        <f t="shared" ca="1" si="474"/>
        <v/>
      </c>
      <c r="F93" s="190" t="str">
        <f t="shared" ca="1" si="475"/>
        <v xml:space="preserve"> </v>
      </c>
      <c r="G93" s="190">
        <v>62</v>
      </c>
      <c r="H93" s="196"/>
      <c r="I93" s="190">
        <f t="shared" ca="1" si="476"/>
        <v>0</v>
      </c>
      <c r="J93" s="7"/>
    </row>
    <row r="94" spans="1:10" x14ac:dyDescent="0.25">
      <c r="A94" s="190">
        <f t="shared" si="472"/>
        <v>5</v>
      </c>
      <c r="B94" s="190">
        <v>13</v>
      </c>
      <c r="C94" s="190"/>
      <c r="D94" s="190" t="str">
        <f t="shared" ca="1" si="473"/>
        <v/>
      </c>
      <c r="E94" s="190" t="str">
        <f t="shared" ca="1" si="474"/>
        <v/>
      </c>
      <c r="F94" s="190" t="str">
        <f t="shared" ca="1" si="475"/>
        <v xml:space="preserve"> </v>
      </c>
      <c r="G94" s="190">
        <v>63</v>
      </c>
      <c r="H94" s="196"/>
      <c r="I94" s="190">
        <f t="shared" ca="1" si="476"/>
        <v>0</v>
      </c>
      <c r="J94" s="7"/>
    </row>
    <row r="95" spans="1:10" x14ac:dyDescent="0.25">
      <c r="A95" s="190">
        <f t="shared" si="472"/>
        <v>5</v>
      </c>
      <c r="B95" s="190">
        <v>14</v>
      </c>
      <c r="C95" s="190"/>
      <c r="D95" s="190" t="str">
        <f t="shared" ca="1" si="473"/>
        <v/>
      </c>
      <c r="E95" s="190" t="str">
        <f t="shared" ca="1" si="474"/>
        <v/>
      </c>
      <c r="F95" s="190" t="str">
        <f t="shared" ca="1" si="475"/>
        <v xml:space="preserve"> </v>
      </c>
      <c r="G95" s="190">
        <v>64</v>
      </c>
      <c r="H95" s="196"/>
      <c r="I95" s="190">
        <f t="shared" ca="1" si="476"/>
        <v>0</v>
      </c>
      <c r="J95" s="7"/>
    </row>
    <row r="96" spans="1:10" x14ac:dyDescent="0.25">
      <c r="A96" s="190">
        <f t="shared" si="472"/>
        <v>5</v>
      </c>
      <c r="B96" s="190">
        <v>15</v>
      </c>
      <c r="C96" s="190"/>
      <c r="D96" s="190" t="str">
        <f t="shared" ca="1" si="473"/>
        <v/>
      </c>
      <c r="E96" s="190" t="str">
        <f t="shared" ca="1" si="474"/>
        <v/>
      </c>
      <c r="F96" s="190" t="str">
        <f t="shared" ca="1" si="475"/>
        <v xml:space="preserve"> </v>
      </c>
      <c r="G96" s="190">
        <v>65</v>
      </c>
      <c r="H96" s="196"/>
      <c r="I96" s="190">
        <f t="shared" ca="1" si="476"/>
        <v>0</v>
      </c>
      <c r="J96" s="7"/>
    </row>
    <row r="97" spans="1:10" x14ac:dyDescent="0.25">
      <c r="A97" s="190">
        <f t="shared" ref="A97:A106" si="477">IF(B96&gt;B97,A96+2,A96)</f>
        <v>5</v>
      </c>
      <c r="B97" s="190">
        <v>16</v>
      </c>
      <c r="C97" s="190"/>
      <c r="D97" s="190" t="str">
        <f t="shared" ref="D97:D160" ca="1" si="478">TRIM(HLOOKUP(A97,$B$3:$AO$29,B97+2,0))</f>
        <v/>
      </c>
      <c r="E97" s="190" t="str">
        <f t="shared" ref="E97:E160" ca="1" si="479">IF(HLOOKUP(A97+1,$B$3:$AO$29,B97+2,0)=0,"",HLOOKUP(A97+1,$B$3:$AO$29,B97+2,0))</f>
        <v/>
      </c>
      <c r="F97" s="190" t="str">
        <f t="shared" ref="F97:F160" ca="1" si="480">CONCATENATE(D97," ",E97)</f>
        <v xml:space="preserve"> </v>
      </c>
      <c r="G97" s="190">
        <v>66</v>
      </c>
      <c r="H97" s="196"/>
      <c r="I97" s="190">
        <f t="shared" ca="1" si="476"/>
        <v>0</v>
      </c>
      <c r="J97" s="7"/>
    </row>
    <row r="98" spans="1:10" x14ac:dyDescent="0.25">
      <c r="A98" s="190">
        <f t="shared" si="477"/>
        <v>5</v>
      </c>
      <c r="B98" s="190">
        <v>17</v>
      </c>
      <c r="C98" s="190"/>
      <c r="D98" s="190" t="str">
        <f t="shared" ca="1" si="478"/>
        <v/>
      </c>
      <c r="E98" s="190" t="str">
        <f t="shared" ca="1" si="479"/>
        <v/>
      </c>
      <c r="F98" s="190" t="str">
        <f t="shared" ca="1" si="480"/>
        <v xml:space="preserve"> </v>
      </c>
      <c r="G98" s="190">
        <v>67</v>
      </c>
      <c r="H98" s="196"/>
      <c r="I98" s="190">
        <f t="shared" ref="I98:I161" ca="1" si="481">COUNTIF($F$32:$F$531,H98)</f>
        <v>0</v>
      </c>
      <c r="J98" s="7"/>
    </row>
    <row r="99" spans="1:10" x14ac:dyDescent="0.25">
      <c r="A99" s="190">
        <f t="shared" si="477"/>
        <v>5</v>
      </c>
      <c r="B99" s="190">
        <v>18</v>
      </c>
      <c r="C99" s="190"/>
      <c r="D99" s="190" t="str">
        <f t="shared" ca="1" si="478"/>
        <v/>
      </c>
      <c r="E99" s="190" t="str">
        <f t="shared" ca="1" si="479"/>
        <v/>
      </c>
      <c r="F99" s="190" t="str">
        <f t="shared" ca="1" si="480"/>
        <v xml:space="preserve"> </v>
      </c>
      <c r="G99" s="190">
        <v>68</v>
      </c>
      <c r="H99" s="196"/>
      <c r="I99" s="190">
        <f t="shared" ca="1" si="481"/>
        <v>0</v>
      </c>
      <c r="J99" s="7"/>
    </row>
    <row r="100" spans="1:10" x14ac:dyDescent="0.25">
      <c r="A100" s="190">
        <f t="shared" si="477"/>
        <v>5</v>
      </c>
      <c r="B100" s="190">
        <v>19</v>
      </c>
      <c r="C100" s="190"/>
      <c r="D100" s="190" t="str">
        <f t="shared" ca="1" si="478"/>
        <v/>
      </c>
      <c r="E100" s="190" t="str">
        <f t="shared" ca="1" si="479"/>
        <v/>
      </c>
      <c r="F100" s="190" t="str">
        <f t="shared" ca="1" si="480"/>
        <v xml:space="preserve"> </v>
      </c>
      <c r="G100" s="190">
        <v>69</v>
      </c>
      <c r="H100" s="196"/>
      <c r="I100" s="190">
        <f t="shared" ca="1" si="481"/>
        <v>0</v>
      </c>
      <c r="J100" s="7"/>
    </row>
    <row r="101" spans="1:10" x14ac:dyDescent="0.25">
      <c r="A101" s="190">
        <f t="shared" si="477"/>
        <v>5</v>
      </c>
      <c r="B101" s="190">
        <v>20</v>
      </c>
      <c r="C101" s="190"/>
      <c r="D101" s="190" t="str">
        <f t="shared" ca="1" si="478"/>
        <v/>
      </c>
      <c r="E101" s="190" t="str">
        <f t="shared" ca="1" si="479"/>
        <v/>
      </c>
      <c r="F101" s="190" t="str">
        <f t="shared" ca="1" si="480"/>
        <v xml:space="preserve"> </v>
      </c>
      <c r="G101" s="190">
        <v>70</v>
      </c>
      <c r="H101" s="196"/>
      <c r="I101" s="190">
        <f t="shared" ca="1" si="481"/>
        <v>0</v>
      </c>
      <c r="J101" s="7"/>
    </row>
    <row r="102" spans="1:10" x14ac:dyDescent="0.25">
      <c r="A102" s="190">
        <f t="shared" si="477"/>
        <v>5</v>
      </c>
      <c r="B102" s="190">
        <v>21</v>
      </c>
      <c r="C102" s="190"/>
      <c r="D102" s="190" t="str">
        <f t="shared" ca="1" si="478"/>
        <v/>
      </c>
      <c r="E102" s="190" t="str">
        <f t="shared" ca="1" si="479"/>
        <v/>
      </c>
      <c r="F102" s="190" t="str">
        <f t="shared" ca="1" si="480"/>
        <v xml:space="preserve"> </v>
      </c>
      <c r="G102" s="190">
        <v>71</v>
      </c>
      <c r="H102" s="196"/>
      <c r="I102" s="190">
        <f t="shared" ca="1" si="481"/>
        <v>0</v>
      </c>
      <c r="J102" s="7"/>
    </row>
    <row r="103" spans="1:10" x14ac:dyDescent="0.25">
      <c r="A103" s="190">
        <f t="shared" si="477"/>
        <v>5</v>
      </c>
      <c r="B103" s="190">
        <v>22</v>
      </c>
      <c r="C103" s="190"/>
      <c r="D103" s="190" t="str">
        <f t="shared" ca="1" si="478"/>
        <v/>
      </c>
      <c r="E103" s="190" t="str">
        <f t="shared" ca="1" si="479"/>
        <v/>
      </c>
      <c r="F103" s="190" t="str">
        <f t="shared" ca="1" si="480"/>
        <v xml:space="preserve"> </v>
      </c>
      <c r="G103" s="190">
        <v>72</v>
      </c>
      <c r="H103" s="196"/>
      <c r="I103" s="190">
        <f t="shared" ca="1" si="481"/>
        <v>0</v>
      </c>
      <c r="J103" s="7"/>
    </row>
    <row r="104" spans="1:10" x14ac:dyDescent="0.25">
      <c r="A104" s="190">
        <f t="shared" si="477"/>
        <v>5</v>
      </c>
      <c r="B104" s="190">
        <v>23</v>
      </c>
      <c r="C104" s="190"/>
      <c r="D104" s="190" t="str">
        <f t="shared" ca="1" si="478"/>
        <v/>
      </c>
      <c r="E104" s="190" t="str">
        <f t="shared" ca="1" si="479"/>
        <v/>
      </c>
      <c r="F104" s="190" t="str">
        <f t="shared" ca="1" si="480"/>
        <v xml:space="preserve"> </v>
      </c>
      <c r="G104" s="190">
        <v>73</v>
      </c>
      <c r="H104" s="196"/>
      <c r="I104" s="190">
        <f t="shared" ca="1" si="481"/>
        <v>0</v>
      </c>
      <c r="J104" s="7"/>
    </row>
    <row r="105" spans="1:10" x14ac:dyDescent="0.25">
      <c r="A105" s="190">
        <f t="shared" si="477"/>
        <v>5</v>
      </c>
      <c r="B105" s="190">
        <v>24</v>
      </c>
      <c r="C105" s="190"/>
      <c r="D105" s="190" t="str">
        <f t="shared" ca="1" si="478"/>
        <v/>
      </c>
      <c r="E105" s="190" t="str">
        <f t="shared" ca="1" si="479"/>
        <v/>
      </c>
      <c r="F105" s="190" t="str">
        <f t="shared" ca="1" si="480"/>
        <v xml:space="preserve"> </v>
      </c>
      <c r="G105" s="190">
        <v>74</v>
      </c>
      <c r="H105" s="196"/>
      <c r="I105" s="190">
        <f t="shared" ca="1" si="481"/>
        <v>0</v>
      </c>
      <c r="J105" s="7"/>
    </row>
    <row r="106" spans="1:10" x14ac:dyDescent="0.25">
      <c r="A106" s="190">
        <f t="shared" si="477"/>
        <v>5</v>
      </c>
      <c r="B106" s="190">
        <v>25</v>
      </c>
      <c r="C106" s="190"/>
      <c r="D106" s="190" t="str">
        <f t="shared" ca="1" si="478"/>
        <v/>
      </c>
      <c r="E106" s="190" t="str">
        <f t="shared" ca="1" si="479"/>
        <v/>
      </c>
      <c r="F106" s="190" t="str">
        <f t="shared" ca="1" si="480"/>
        <v xml:space="preserve"> </v>
      </c>
      <c r="G106" s="190">
        <v>75</v>
      </c>
      <c r="H106" s="196"/>
      <c r="I106" s="190">
        <f t="shared" ca="1" si="481"/>
        <v>0</v>
      </c>
      <c r="J106" s="7"/>
    </row>
    <row r="107" spans="1:10" x14ac:dyDescent="0.25">
      <c r="A107" s="190">
        <f>IF(B106&gt;B107,A106+2,A106)</f>
        <v>7</v>
      </c>
      <c r="B107" s="190">
        <v>1</v>
      </c>
      <c r="C107" s="190"/>
      <c r="D107" s="190" t="str">
        <f t="shared" ca="1" si="478"/>
        <v/>
      </c>
      <c r="E107" s="190" t="str">
        <f t="shared" ca="1" si="479"/>
        <v/>
      </c>
      <c r="F107" s="190" t="str">
        <f t="shared" ca="1" si="480"/>
        <v xml:space="preserve"> </v>
      </c>
      <c r="G107" s="190">
        <v>76</v>
      </c>
      <c r="H107" s="196"/>
      <c r="I107" s="190">
        <f t="shared" ca="1" si="481"/>
        <v>0</v>
      </c>
      <c r="J107" s="7"/>
    </row>
    <row r="108" spans="1:10" x14ac:dyDescent="0.25">
      <c r="A108" s="190">
        <f t="shared" ref="A108:A171" si="482">IF(B107&gt;B108,A107+2,A107)</f>
        <v>7</v>
      </c>
      <c r="B108" s="190">
        <v>2</v>
      </c>
      <c r="C108" s="190"/>
      <c r="D108" s="190" t="str">
        <f t="shared" ca="1" si="478"/>
        <v/>
      </c>
      <c r="E108" s="190" t="str">
        <f t="shared" ca="1" si="479"/>
        <v/>
      </c>
      <c r="F108" s="190" t="str">
        <f t="shared" ca="1" si="480"/>
        <v xml:space="preserve"> </v>
      </c>
      <c r="G108" s="190">
        <v>77</v>
      </c>
      <c r="H108" s="196"/>
      <c r="I108" s="190">
        <f t="shared" ca="1" si="481"/>
        <v>0</v>
      </c>
      <c r="J108" s="7"/>
    </row>
    <row r="109" spans="1:10" x14ac:dyDescent="0.25">
      <c r="A109" s="190">
        <f t="shared" si="482"/>
        <v>7</v>
      </c>
      <c r="B109" s="190">
        <v>3</v>
      </c>
      <c r="C109" s="190"/>
      <c r="D109" s="190" t="str">
        <f t="shared" ca="1" si="478"/>
        <v/>
      </c>
      <c r="E109" s="190" t="str">
        <f t="shared" ca="1" si="479"/>
        <v/>
      </c>
      <c r="F109" s="190" t="str">
        <f t="shared" ca="1" si="480"/>
        <v xml:space="preserve"> </v>
      </c>
      <c r="G109" s="190">
        <v>78</v>
      </c>
      <c r="H109" s="196"/>
      <c r="I109" s="190">
        <f t="shared" ca="1" si="481"/>
        <v>0</v>
      </c>
      <c r="J109" s="7"/>
    </row>
    <row r="110" spans="1:10" x14ac:dyDescent="0.25">
      <c r="A110" s="190">
        <f t="shared" si="482"/>
        <v>7</v>
      </c>
      <c r="B110" s="190">
        <v>4</v>
      </c>
      <c r="C110" s="190"/>
      <c r="D110" s="190" t="str">
        <f t="shared" ca="1" si="478"/>
        <v/>
      </c>
      <c r="E110" s="190" t="str">
        <f t="shared" ca="1" si="479"/>
        <v/>
      </c>
      <c r="F110" s="190" t="str">
        <f t="shared" ca="1" si="480"/>
        <v xml:space="preserve"> </v>
      </c>
      <c r="G110" s="190">
        <v>79</v>
      </c>
      <c r="H110" s="196"/>
      <c r="I110" s="190">
        <f t="shared" ca="1" si="481"/>
        <v>0</v>
      </c>
      <c r="J110" s="7"/>
    </row>
    <row r="111" spans="1:10" x14ac:dyDescent="0.25">
      <c r="A111" s="190">
        <f t="shared" si="482"/>
        <v>7</v>
      </c>
      <c r="B111" s="190">
        <v>5</v>
      </c>
      <c r="C111" s="190"/>
      <c r="D111" s="190" t="str">
        <f t="shared" ca="1" si="478"/>
        <v/>
      </c>
      <c r="E111" s="190" t="str">
        <f t="shared" ca="1" si="479"/>
        <v/>
      </c>
      <c r="F111" s="190" t="str">
        <f t="shared" ca="1" si="480"/>
        <v xml:space="preserve"> </v>
      </c>
      <c r="G111" s="190">
        <v>80</v>
      </c>
      <c r="H111" s="196"/>
      <c r="I111" s="190">
        <f t="shared" ca="1" si="481"/>
        <v>0</v>
      </c>
      <c r="J111" s="7"/>
    </row>
    <row r="112" spans="1:10" x14ac:dyDescent="0.25">
      <c r="A112" s="190">
        <f t="shared" si="482"/>
        <v>7</v>
      </c>
      <c r="B112" s="190">
        <v>6</v>
      </c>
      <c r="C112" s="190"/>
      <c r="D112" s="190" t="str">
        <f t="shared" ca="1" si="478"/>
        <v/>
      </c>
      <c r="E112" s="190" t="str">
        <f t="shared" ca="1" si="479"/>
        <v/>
      </c>
      <c r="F112" s="190" t="str">
        <f t="shared" ca="1" si="480"/>
        <v xml:space="preserve"> </v>
      </c>
      <c r="G112" s="190">
        <v>81</v>
      </c>
      <c r="H112" s="196"/>
      <c r="I112" s="190">
        <f t="shared" ca="1" si="481"/>
        <v>0</v>
      </c>
      <c r="J112" s="7"/>
    </row>
    <row r="113" spans="1:10" x14ac:dyDescent="0.25">
      <c r="A113" s="190">
        <f t="shared" si="482"/>
        <v>7</v>
      </c>
      <c r="B113" s="190">
        <v>7</v>
      </c>
      <c r="C113" s="190"/>
      <c r="D113" s="190" t="str">
        <f t="shared" ca="1" si="478"/>
        <v/>
      </c>
      <c r="E113" s="190" t="str">
        <f t="shared" ca="1" si="479"/>
        <v/>
      </c>
      <c r="F113" s="190" t="str">
        <f t="shared" ca="1" si="480"/>
        <v xml:space="preserve"> </v>
      </c>
      <c r="G113" s="190">
        <v>82</v>
      </c>
      <c r="H113" s="196"/>
      <c r="I113" s="190">
        <f t="shared" ca="1" si="481"/>
        <v>0</v>
      </c>
      <c r="J113" s="7"/>
    </row>
    <row r="114" spans="1:10" x14ac:dyDescent="0.25">
      <c r="A114" s="190">
        <f t="shared" si="482"/>
        <v>7</v>
      </c>
      <c r="B114" s="190">
        <v>8</v>
      </c>
      <c r="C114" s="190"/>
      <c r="D114" s="190" t="str">
        <f t="shared" ca="1" si="478"/>
        <v/>
      </c>
      <c r="E114" s="190" t="str">
        <f t="shared" ca="1" si="479"/>
        <v/>
      </c>
      <c r="F114" s="190" t="str">
        <f t="shared" ca="1" si="480"/>
        <v xml:space="preserve"> </v>
      </c>
      <c r="G114" s="190">
        <v>83</v>
      </c>
      <c r="H114" s="196"/>
      <c r="I114" s="190">
        <f t="shared" ca="1" si="481"/>
        <v>0</v>
      </c>
      <c r="J114" s="7"/>
    </row>
    <row r="115" spans="1:10" x14ac:dyDescent="0.25">
      <c r="A115" s="190">
        <f t="shared" si="482"/>
        <v>7</v>
      </c>
      <c r="B115" s="190">
        <v>9</v>
      </c>
      <c r="C115" s="190"/>
      <c r="D115" s="190" t="str">
        <f t="shared" ca="1" si="478"/>
        <v/>
      </c>
      <c r="E115" s="190" t="str">
        <f t="shared" ca="1" si="479"/>
        <v/>
      </c>
      <c r="F115" s="190" t="str">
        <f t="shared" ca="1" si="480"/>
        <v xml:space="preserve"> </v>
      </c>
      <c r="G115" s="190">
        <v>84</v>
      </c>
      <c r="H115" s="196"/>
      <c r="I115" s="190">
        <f t="shared" ca="1" si="481"/>
        <v>0</v>
      </c>
      <c r="J115" s="7"/>
    </row>
    <row r="116" spans="1:10" x14ac:dyDescent="0.25">
      <c r="A116" s="190">
        <f t="shared" si="482"/>
        <v>7</v>
      </c>
      <c r="B116" s="190">
        <v>10</v>
      </c>
      <c r="C116" s="190"/>
      <c r="D116" s="190" t="str">
        <f t="shared" ca="1" si="478"/>
        <v/>
      </c>
      <c r="E116" s="190" t="str">
        <f t="shared" ca="1" si="479"/>
        <v/>
      </c>
      <c r="F116" s="190" t="str">
        <f t="shared" ca="1" si="480"/>
        <v xml:space="preserve"> </v>
      </c>
      <c r="G116" s="190">
        <v>85</v>
      </c>
      <c r="H116" s="196"/>
      <c r="I116" s="190">
        <f t="shared" ca="1" si="481"/>
        <v>0</v>
      </c>
      <c r="J116" s="7"/>
    </row>
    <row r="117" spans="1:10" x14ac:dyDescent="0.25">
      <c r="A117" s="190">
        <f t="shared" si="482"/>
        <v>7</v>
      </c>
      <c r="B117" s="190">
        <v>11</v>
      </c>
      <c r="C117" s="190"/>
      <c r="D117" s="190" t="str">
        <f t="shared" ca="1" si="478"/>
        <v/>
      </c>
      <c r="E117" s="190" t="str">
        <f t="shared" ca="1" si="479"/>
        <v/>
      </c>
      <c r="F117" s="190" t="str">
        <f t="shared" ca="1" si="480"/>
        <v xml:space="preserve"> </v>
      </c>
      <c r="G117" s="190">
        <v>86</v>
      </c>
      <c r="H117" s="196"/>
      <c r="I117" s="190">
        <f t="shared" ca="1" si="481"/>
        <v>0</v>
      </c>
      <c r="J117" s="7"/>
    </row>
    <row r="118" spans="1:10" x14ac:dyDescent="0.25">
      <c r="A118" s="190">
        <f t="shared" si="482"/>
        <v>7</v>
      </c>
      <c r="B118" s="190">
        <v>12</v>
      </c>
      <c r="C118" s="190"/>
      <c r="D118" s="190" t="str">
        <f t="shared" ca="1" si="478"/>
        <v/>
      </c>
      <c r="E118" s="190" t="str">
        <f t="shared" ca="1" si="479"/>
        <v/>
      </c>
      <c r="F118" s="190" t="str">
        <f t="shared" ca="1" si="480"/>
        <v xml:space="preserve"> </v>
      </c>
      <c r="G118" s="190">
        <v>87</v>
      </c>
      <c r="H118" s="196"/>
      <c r="I118" s="190">
        <f t="shared" ca="1" si="481"/>
        <v>0</v>
      </c>
      <c r="J118" s="7"/>
    </row>
    <row r="119" spans="1:10" x14ac:dyDescent="0.25">
      <c r="A119" s="190">
        <f t="shared" si="482"/>
        <v>7</v>
      </c>
      <c r="B119" s="190">
        <v>13</v>
      </c>
      <c r="C119" s="190"/>
      <c r="D119" s="190" t="str">
        <f t="shared" ca="1" si="478"/>
        <v/>
      </c>
      <c r="E119" s="190" t="str">
        <f t="shared" ca="1" si="479"/>
        <v/>
      </c>
      <c r="F119" s="190" t="str">
        <f t="shared" ca="1" si="480"/>
        <v xml:space="preserve"> </v>
      </c>
      <c r="G119" s="190">
        <v>88</v>
      </c>
      <c r="H119" s="196"/>
      <c r="I119" s="190">
        <f t="shared" ca="1" si="481"/>
        <v>0</v>
      </c>
      <c r="J119" s="7"/>
    </row>
    <row r="120" spans="1:10" x14ac:dyDescent="0.25">
      <c r="A120" s="190">
        <f t="shared" si="482"/>
        <v>7</v>
      </c>
      <c r="B120" s="190">
        <v>14</v>
      </c>
      <c r="C120" s="190"/>
      <c r="D120" s="190" t="str">
        <f t="shared" ca="1" si="478"/>
        <v/>
      </c>
      <c r="E120" s="190" t="str">
        <f t="shared" ca="1" si="479"/>
        <v/>
      </c>
      <c r="F120" s="190" t="str">
        <f t="shared" ca="1" si="480"/>
        <v xml:space="preserve"> </v>
      </c>
      <c r="G120" s="190">
        <v>89</v>
      </c>
      <c r="H120" s="196"/>
      <c r="I120" s="190">
        <f t="shared" ca="1" si="481"/>
        <v>0</v>
      </c>
      <c r="J120" s="7"/>
    </row>
    <row r="121" spans="1:10" x14ac:dyDescent="0.25">
      <c r="A121" s="190">
        <f t="shared" si="482"/>
        <v>7</v>
      </c>
      <c r="B121" s="190">
        <v>15</v>
      </c>
      <c r="C121" s="190"/>
      <c r="D121" s="190" t="str">
        <f t="shared" ca="1" si="478"/>
        <v/>
      </c>
      <c r="E121" s="190" t="str">
        <f t="shared" ca="1" si="479"/>
        <v/>
      </c>
      <c r="F121" s="190" t="str">
        <f t="shared" ca="1" si="480"/>
        <v xml:space="preserve"> </v>
      </c>
      <c r="G121" s="190">
        <v>90</v>
      </c>
      <c r="H121" s="196"/>
      <c r="I121" s="190">
        <f t="shared" ca="1" si="481"/>
        <v>0</v>
      </c>
      <c r="J121" s="7"/>
    </row>
    <row r="122" spans="1:10" x14ac:dyDescent="0.25">
      <c r="A122" s="190">
        <f t="shared" si="482"/>
        <v>7</v>
      </c>
      <c r="B122" s="190">
        <v>16</v>
      </c>
      <c r="C122" s="190"/>
      <c r="D122" s="190" t="str">
        <f t="shared" ca="1" si="478"/>
        <v/>
      </c>
      <c r="E122" s="190" t="str">
        <f t="shared" ca="1" si="479"/>
        <v/>
      </c>
      <c r="F122" s="190" t="str">
        <f t="shared" ca="1" si="480"/>
        <v xml:space="preserve"> </v>
      </c>
      <c r="G122" s="190">
        <v>91</v>
      </c>
      <c r="H122" s="196"/>
      <c r="I122" s="190">
        <f t="shared" ca="1" si="481"/>
        <v>0</v>
      </c>
      <c r="J122" s="7"/>
    </row>
    <row r="123" spans="1:10" x14ac:dyDescent="0.25">
      <c r="A123" s="190">
        <f t="shared" si="482"/>
        <v>7</v>
      </c>
      <c r="B123" s="190">
        <v>17</v>
      </c>
      <c r="C123" s="190"/>
      <c r="D123" s="190" t="str">
        <f t="shared" ca="1" si="478"/>
        <v/>
      </c>
      <c r="E123" s="190" t="str">
        <f t="shared" ca="1" si="479"/>
        <v/>
      </c>
      <c r="F123" s="190" t="str">
        <f t="shared" ca="1" si="480"/>
        <v xml:space="preserve"> </v>
      </c>
      <c r="G123" s="190">
        <v>92</v>
      </c>
      <c r="H123" s="196"/>
      <c r="I123" s="190">
        <f t="shared" ca="1" si="481"/>
        <v>0</v>
      </c>
      <c r="J123" s="7"/>
    </row>
    <row r="124" spans="1:10" x14ac:dyDescent="0.25">
      <c r="A124" s="190">
        <f t="shared" si="482"/>
        <v>7</v>
      </c>
      <c r="B124" s="190">
        <v>18</v>
      </c>
      <c r="C124" s="190"/>
      <c r="D124" s="190" t="str">
        <f t="shared" ca="1" si="478"/>
        <v/>
      </c>
      <c r="E124" s="190" t="str">
        <f t="shared" ca="1" si="479"/>
        <v/>
      </c>
      <c r="F124" s="190" t="str">
        <f t="shared" ca="1" si="480"/>
        <v xml:space="preserve"> </v>
      </c>
      <c r="G124" s="190">
        <v>93</v>
      </c>
      <c r="H124" s="196"/>
      <c r="I124" s="190">
        <f t="shared" ca="1" si="481"/>
        <v>0</v>
      </c>
      <c r="J124" s="7"/>
    </row>
    <row r="125" spans="1:10" x14ac:dyDescent="0.25">
      <c r="A125" s="190">
        <f t="shared" si="482"/>
        <v>7</v>
      </c>
      <c r="B125" s="190">
        <v>19</v>
      </c>
      <c r="C125" s="190"/>
      <c r="D125" s="190" t="str">
        <f t="shared" ca="1" si="478"/>
        <v/>
      </c>
      <c r="E125" s="190" t="str">
        <f t="shared" ca="1" si="479"/>
        <v/>
      </c>
      <c r="F125" s="190" t="str">
        <f t="shared" ca="1" si="480"/>
        <v xml:space="preserve"> </v>
      </c>
      <c r="G125" s="190">
        <v>94</v>
      </c>
      <c r="H125" s="196"/>
      <c r="I125" s="190">
        <f t="shared" ca="1" si="481"/>
        <v>0</v>
      </c>
      <c r="J125" s="7"/>
    </row>
    <row r="126" spans="1:10" x14ac:dyDescent="0.25">
      <c r="A126" s="190">
        <f t="shared" si="482"/>
        <v>7</v>
      </c>
      <c r="B126" s="190">
        <v>20</v>
      </c>
      <c r="C126" s="190"/>
      <c r="D126" s="190" t="str">
        <f t="shared" ca="1" si="478"/>
        <v/>
      </c>
      <c r="E126" s="190" t="str">
        <f t="shared" ca="1" si="479"/>
        <v/>
      </c>
      <c r="F126" s="190" t="str">
        <f t="shared" ca="1" si="480"/>
        <v xml:space="preserve"> </v>
      </c>
      <c r="G126" s="190">
        <v>95</v>
      </c>
      <c r="H126" s="196"/>
      <c r="I126" s="190">
        <f t="shared" ca="1" si="481"/>
        <v>0</v>
      </c>
      <c r="J126" s="7"/>
    </row>
    <row r="127" spans="1:10" x14ac:dyDescent="0.25">
      <c r="A127" s="190">
        <f t="shared" si="482"/>
        <v>7</v>
      </c>
      <c r="B127" s="190">
        <v>21</v>
      </c>
      <c r="C127" s="190"/>
      <c r="D127" s="190" t="str">
        <f t="shared" ca="1" si="478"/>
        <v/>
      </c>
      <c r="E127" s="190" t="str">
        <f t="shared" ca="1" si="479"/>
        <v/>
      </c>
      <c r="F127" s="190" t="str">
        <f t="shared" ca="1" si="480"/>
        <v xml:space="preserve"> </v>
      </c>
      <c r="G127" s="190">
        <v>96</v>
      </c>
      <c r="H127" s="196"/>
      <c r="I127" s="190">
        <f t="shared" ca="1" si="481"/>
        <v>0</v>
      </c>
      <c r="J127" s="7"/>
    </row>
    <row r="128" spans="1:10" x14ac:dyDescent="0.25">
      <c r="A128" s="190">
        <f t="shared" si="482"/>
        <v>7</v>
      </c>
      <c r="B128" s="190">
        <v>22</v>
      </c>
      <c r="C128" s="190"/>
      <c r="D128" s="190" t="str">
        <f t="shared" ca="1" si="478"/>
        <v/>
      </c>
      <c r="E128" s="190" t="str">
        <f t="shared" ca="1" si="479"/>
        <v/>
      </c>
      <c r="F128" s="190" t="str">
        <f t="shared" ca="1" si="480"/>
        <v xml:space="preserve"> </v>
      </c>
      <c r="G128" s="190">
        <v>97</v>
      </c>
      <c r="H128" s="196"/>
      <c r="I128" s="190">
        <f t="shared" ca="1" si="481"/>
        <v>0</v>
      </c>
      <c r="J128" s="7"/>
    </row>
    <row r="129" spans="1:10" x14ac:dyDescent="0.25">
      <c r="A129" s="190">
        <f t="shared" si="482"/>
        <v>7</v>
      </c>
      <c r="B129" s="190">
        <v>23</v>
      </c>
      <c r="C129" s="190"/>
      <c r="D129" s="190" t="str">
        <f t="shared" ca="1" si="478"/>
        <v/>
      </c>
      <c r="E129" s="190" t="str">
        <f t="shared" ca="1" si="479"/>
        <v/>
      </c>
      <c r="F129" s="190" t="str">
        <f t="shared" ca="1" si="480"/>
        <v xml:space="preserve"> </v>
      </c>
      <c r="G129" s="190">
        <v>98</v>
      </c>
      <c r="H129" s="196"/>
      <c r="I129" s="190">
        <f t="shared" ca="1" si="481"/>
        <v>0</v>
      </c>
      <c r="J129" s="7"/>
    </row>
    <row r="130" spans="1:10" x14ac:dyDescent="0.25">
      <c r="A130" s="190">
        <f t="shared" si="482"/>
        <v>7</v>
      </c>
      <c r="B130" s="190">
        <v>24</v>
      </c>
      <c r="C130" s="190"/>
      <c r="D130" s="190" t="str">
        <f t="shared" ca="1" si="478"/>
        <v/>
      </c>
      <c r="E130" s="190" t="str">
        <f t="shared" ca="1" si="479"/>
        <v/>
      </c>
      <c r="F130" s="190" t="str">
        <f t="shared" ca="1" si="480"/>
        <v xml:space="preserve"> </v>
      </c>
      <c r="G130" s="190">
        <v>99</v>
      </c>
      <c r="H130" s="196"/>
      <c r="I130" s="190">
        <f t="shared" ca="1" si="481"/>
        <v>0</v>
      </c>
      <c r="J130" s="7"/>
    </row>
    <row r="131" spans="1:10" x14ac:dyDescent="0.25">
      <c r="A131" s="190">
        <f t="shared" si="482"/>
        <v>7</v>
      </c>
      <c r="B131" s="190">
        <v>25</v>
      </c>
      <c r="C131" s="190"/>
      <c r="D131" s="190" t="str">
        <f t="shared" ca="1" si="478"/>
        <v/>
      </c>
      <c r="E131" s="190" t="str">
        <f t="shared" ca="1" si="479"/>
        <v/>
      </c>
      <c r="F131" s="190" t="str">
        <f t="shared" ca="1" si="480"/>
        <v xml:space="preserve"> </v>
      </c>
      <c r="G131" s="190">
        <v>100</v>
      </c>
      <c r="H131" s="196"/>
      <c r="I131" s="190">
        <f t="shared" ca="1" si="481"/>
        <v>0</v>
      </c>
      <c r="J131" s="7"/>
    </row>
    <row r="132" spans="1:10" x14ac:dyDescent="0.25">
      <c r="A132" s="190">
        <f t="shared" si="482"/>
        <v>9</v>
      </c>
      <c r="B132" s="190">
        <v>1</v>
      </c>
      <c r="C132" s="190"/>
      <c r="D132" s="190" t="str">
        <f t="shared" ca="1" si="478"/>
        <v/>
      </c>
      <c r="E132" s="190" t="str">
        <f t="shared" ca="1" si="479"/>
        <v/>
      </c>
      <c r="F132" s="190" t="str">
        <f t="shared" ca="1" si="480"/>
        <v xml:space="preserve"> </v>
      </c>
      <c r="G132" s="190">
        <v>101</v>
      </c>
      <c r="H132" s="196"/>
      <c r="I132" s="190">
        <f t="shared" ca="1" si="481"/>
        <v>0</v>
      </c>
      <c r="J132" s="7"/>
    </row>
    <row r="133" spans="1:10" x14ac:dyDescent="0.25">
      <c r="A133" s="190">
        <f t="shared" si="482"/>
        <v>9</v>
      </c>
      <c r="B133" s="190">
        <v>2</v>
      </c>
      <c r="C133" s="190"/>
      <c r="D133" s="190" t="str">
        <f t="shared" ca="1" si="478"/>
        <v/>
      </c>
      <c r="E133" s="190" t="str">
        <f t="shared" ca="1" si="479"/>
        <v/>
      </c>
      <c r="F133" s="190" t="str">
        <f t="shared" ca="1" si="480"/>
        <v xml:space="preserve"> </v>
      </c>
      <c r="G133" s="190">
        <v>102</v>
      </c>
      <c r="H133" s="196"/>
      <c r="I133" s="190">
        <f t="shared" ca="1" si="481"/>
        <v>0</v>
      </c>
      <c r="J133" s="7"/>
    </row>
    <row r="134" spans="1:10" x14ac:dyDescent="0.25">
      <c r="A134" s="190">
        <f t="shared" si="482"/>
        <v>9</v>
      </c>
      <c r="B134" s="190">
        <v>3</v>
      </c>
      <c r="C134" s="190"/>
      <c r="D134" s="190" t="str">
        <f t="shared" ca="1" si="478"/>
        <v/>
      </c>
      <c r="E134" s="190" t="str">
        <f t="shared" ca="1" si="479"/>
        <v/>
      </c>
      <c r="F134" s="190" t="str">
        <f t="shared" ca="1" si="480"/>
        <v xml:space="preserve"> </v>
      </c>
      <c r="G134" s="190">
        <v>103</v>
      </c>
      <c r="H134" s="196"/>
      <c r="I134" s="190">
        <f t="shared" ca="1" si="481"/>
        <v>0</v>
      </c>
      <c r="J134" s="7"/>
    </row>
    <row r="135" spans="1:10" x14ac:dyDescent="0.25">
      <c r="A135" s="190">
        <f t="shared" si="482"/>
        <v>9</v>
      </c>
      <c r="B135" s="190">
        <v>4</v>
      </c>
      <c r="C135" s="190"/>
      <c r="D135" s="190" t="str">
        <f t="shared" ca="1" si="478"/>
        <v/>
      </c>
      <c r="E135" s="190" t="str">
        <f t="shared" ca="1" si="479"/>
        <v/>
      </c>
      <c r="F135" s="190" t="str">
        <f t="shared" ca="1" si="480"/>
        <v xml:space="preserve"> </v>
      </c>
      <c r="G135" s="190">
        <v>104</v>
      </c>
      <c r="H135" s="196"/>
      <c r="I135" s="190">
        <f t="shared" ca="1" si="481"/>
        <v>0</v>
      </c>
      <c r="J135" s="7"/>
    </row>
    <row r="136" spans="1:10" x14ac:dyDescent="0.25">
      <c r="A136" s="190">
        <f t="shared" si="482"/>
        <v>9</v>
      </c>
      <c r="B136" s="190">
        <v>5</v>
      </c>
      <c r="C136" s="190"/>
      <c r="D136" s="190" t="str">
        <f t="shared" ca="1" si="478"/>
        <v/>
      </c>
      <c r="E136" s="190" t="str">
        <f t="shared" ca="1" si="479"/>
        <v/>
      </c>
      <c r="F136" s="190" t="str">
        <f t="shared" ca="1" si="480"/>
        <v xml:space="preserve"> </v>
      </c>
      <c r="G136" s="190">
        <v>105</v>
      </c>
      <c r="H136" s="196"/>
      <c r="I136" s="190">
        <f t="shared" ca="1" si="481"/>
        <v>0</v>
      </c>
      <c r="J136" s="7"/>
    </row>
    <row r="137" spans="1:10" x14ac:dyDescent="0.25">
      <c r="A137" s="190">
        <f t="shared" si="482"/>
        <v>9</v>
      </c>
      <c r="B137" s="190">
        <v>6</v>
      </c>
      <c r="C137" s="190"/>
      <c r="D137" s="190" t="str">
        <f t="shared" ca="1" si="478"/>
        <v/>
      </c>
      <c r="E137" s="190" t="str">
        <f t="shared" ca="1" si="479"/>
        <v/>
      </c>
      <c r="F137" s="190" t="str">
        <f t="shared" ca="1" si="480"/>
        <v xml:space="preserve"> </v>
      </c>
      <c r="G137" s="190">
        <v>106</v>
      </c>
      <c r="H137" s="196"/>
      <c r="I137" s="190">
        <f t="shared" ca="1" si="481"/>
        <v>0</v>
      </c>
      <c r="J137" s="7"/>
    </row>
    <row r="138" spans="1:10" x14ac:dyDescent="0.25">
      <c r="A138" s="190">
        <f t="shared" si="482"/>
        <v>9</v>
      </c>
      <c r="B138" s="190">
        <v>7</v>
      </c>
      <c r="C138" s="190"/>
      <c r="D138" s="190" t="str">
        <f t="shared" ca="1" si="478"/>
        <v/>
      </c>
      <c r="E138" s="190" t="str">
        <f t="shared" ca="1" si="479"/>
        <v/>
      </c>
      <c r="F138" s="190" t="str">
        <f t="shared" ca="1" si="480"/>
        <v xml:space="preserve"> </v>
      </c>
      <c r="G138" s="190">
        <v>107</v>
      </c>
      <c r="H138" s="196"/>
      <c r="I138" s="190">
        <f t="shared" ca="1" si="481"/>
        <v>0</v>
      </c>
      <c r="J138" s="7"/>
    </row>
    <row r="139" spans="1:10" x14ac:dyDescent="0.25">
      <c r="A139" s="190">
        <f t="shared" si="482"/>
        <v>9</v>
      </c>
      <c r="B139" s="190">
        <v>8</v>
      </c>
      <c r="C139" s="190"/>
      <c r="D139" s="190" t="str">
        <f t="shared" ca="1" si="478"/>
        <v/>
      </c>
      <c r="E139" s="190" t="str">
        <f t="shared" ca="1" si="479"/>
        <v/>
      </c>
      <c r="F139" s="190" t="str">
        <f t="shared" ca="1" si="480"/>
        <v xml:space="preserve"> </v>
      </c>
      <c r="G139" s="190">
        <v>108</v>
      </c>
      <c r="H139" s="196"/>
      <c r="I139" s="190">
        <f t="shared" ca="1" si="481"/>
        <v>0</v>
      </c>
      <c r="J139" s="7"/>
    </row>
    <row r="140" spans="1:10" x14ac:dyDescent="0.25">
      <c r="A140" s="190">
        <f t="shared" si="482"/>
        <v>9</v>
      </c>
      <c r="B140" s="190">
        <v>9</v>
      </c>
      <c r="C140" s="190"/>
      <c r="D140" s="190" t="str">
        <f t="shared" ca="1" si="478"/>
        <v/>
      </c>
      <c r="E140" s="190" t="str">
        <f t="shared" ca="1" si="479"/>
        <v/>
      </c>
      <c r="F140" s="190" t="str">
        <f t="shared" ca="1" si="480"/>
        <v xml:space="preserve"> </v>
      </c>
      <c r="G140" s="190">
        <v>109</v>
      </c>
      <c r="H140" s="196"/>
      <c r="I140" s="190">
        <f t="shared" ca="1" si="481"/>
        <v>0</v>
      </c>
      <c r="J140" s="7"/>
    </row>
    <row r="141" spans="1:10" x14ac:dyDescent="0.25">
      <c r="A141" s="190">
        <f t="shared" si="482"/>
        <v>9</v>
      </c>
      <c r="B141" s="190">
        <v>10</v>
      </c>
      <c r="C141" s="190"/>
      <c r="D141" s="190" t="str">
        <f t="shared" ca="1" si="478"/>
        <v/>
      </c>
      <c r="E141" s="190" t="str">
        <f t="shared" ca="1" si="479"/>
        <v/>
      </c>
      <c r="F141" s="190" t="str">
        <f t="shared" ca="1" si="480"/>
        <v xml:space="preserve"> </v>
      </c>
      <c r="G141" s="190">
        <v>110</v>
      </c>
      <c r="H141" s="196"/>
      <c r="I141" s="190">
        <f t="shared" ca="1" si="481"/>
        <v>0</v>
      </c>
      <c r="J141" s="7"/>
    </row>
    <row r="142" spans="1:10" x14ac:dyDescent="0.25">
      <c r="A142" s="190">
        <f t="shared" si="482"/>
        <v>9</v>
      </c>
      <c r="B142" s="190">
        <v>11</v>
      </c>
      <c r="C142" s="190"/>
      <c r="D142" s="190" t="str">
        <f t="shared" ca="1" si="478"/>
        <v/>
      </c>
      <c r="E142" s="190" t="str">
        <f t="shared" ca="1" si="479"/>
        <v/>
      </c>
      <c r="F142" s="190" t="str">
        <f t="shared" ca="1" si="480"/>
        <v xml:space="preserve"> </v>
      </c>
      <c r="G142" s="190">
        <v>111</v>
      </c>
      <c r="H142" s="196"/>
      <c r="I142" s="190">
        <f t="shared" ca="1" si="481"/>
        <v>0</v>
      </c>
      <c r="J142" s="7"/>
    </row>
    <row r="143" spans="1:10" x14ac:dyDescent="0.25">
      <c r="A143" s="190">
        <f t="shared" si="482"/>
        <v>9</v>
      </c>
      <c r="B143" s="190">
        <v>12</v>
      </c>
      <c r="C143" s="190"/>
      <c r="D143" s="190" t="str">
        <f t="shared" ca="1" si="478"/>
        <v/>
      </c>
      <c r="E143" s="190" t="str">
        <f t="shared" ca="1" si="479"/>
        <v/>
      </c>
      <c r="F143" s="190" t="str">
        <f t="shared" ca="1" si="480"/>
        <v xml:space="preserve"> </v>
      </c>
      <c r="G143" s="190">
        <v>112</v>
      </c>
      <c r="H143" s="196"/>
      <c r="I143" s="190">
        <f t="shared" ca="1" si="481"/>
        <v>0</v>
      </c>
      <c r="J143" s="7"/>
    </row>
    <row r="144" spans="1:10" x14ac:dyDescent="0.25">
      <c r="A144" s="190">
        <f t="shared" si="482"/>
        <v>9</v>
      </c>
      <c r="B144" s="190">
        <v>13</v>
      </c>
      <c r="C144" s="190"/>
      <c r="D144" s="190" t="str">
        <f t="shared" ca="1" si="478"/>
        <v/>
      </c>
      <c r="E144" s="190" t="str">
        <f t="shared" ca="1" si="479"/>
        <v/>
      </c>
      <c r="F144" s="190" t="str">
        <f t="shared" ca="1" si="480"/>
        <v xml:space="preserve"> </v>
      </c>
      <c r="G144" s="190">
        <v>113</v>
      </c>
      <c r="H144" s="196"/>
      <c r="I144" s="190">
        <f t="shared" ca="1" si="481"/>
        <v>0</v>
      </c>
      <c r="J144" s="7"/>
    </row>
    <row r="145" spans="1:10" x14ac:dyDescent="0.25">
      <c r="A145" s="190">
        <f t="shared" si="482"/>
        <v>9</v>
      </c>
      <c r="B145" s="190">
        <v>14</v>
      </c>
      <c r="C145" s="190"/>
      <c r="D145" s="190" t="str">
        <f t="shared" ca="1" si="478"/>
        <v/>
      </c>
      <c r="E145" s="190" t="str">
        <f t="shared" ca="1" si="479"/>
        <v/>
      </c>
      <c r="F145" s="190" t="str">
        <f t="shared" ca="1" si="480"/>
        <v xml:space="preserve"> </v>
      </c>
      <c r="G145" s="190">
        <v>114</v>
      </c>
      <c r="H145" s="196"/>
      <c r="I145" s="190">
        <f t="shared" ca="1" si="481"/>
        <v>0</v>
      </c>
      <c r="J145" s="7"/>
    </row>
    <row r="146" spans="1:10" x14ac:dyDescent="0.25">
      <c r="A146" s="190">
        <f t="shared" si="482"/>
        <v>9</v>
      </c>
      <c r="B146" s="190">
        <v>15</v>
      </c>
      <c r="C146" s="190"/>
      <c r="D146" s="190" t="str">
        <f t="shared" ca="1" si="478"/>
        <v/>
      </c>
      <c r="E146" s="190" t="str">
        <f t="shared" ca="1" si="479"/>
        <v/>
      </c>
      <c r="F146" s="190" t="str">
        <f t="shared" ca="1" si="480"/>
        <v xml:space="preserve"> </v>
      </c>
      <c r="G146" s="190">
        <v>115</v>
      </c>
      <c r="H146" s="196"/>
      <c r="I146" s="190">
        <f t="shared" ca="1" si="481"/>
        <v>0</v>
      </c>
      <c r="J146" s="7"/>
    </row>
    <row r="147" spans="1:10" x14ac:dyDescent="0.25">
      <c r="A147" s="190">
        <f t="shared" si="482"/>
        <v>9</v>
      </c>
      <c r="B147" s="190">
        <v>16</v>
      </c>
      <c r="C147" s="190"/>
      <c r="D147" s="190" t="str">
        <f t="shared" ca="1" si="478"/>
        <v/>
      </c>
      <c r="E147" s="190" t="str">
        <f t="shared" ca="1" si="479"/>
        <v/>
      </c>
      <c r="F147" s="190" t="str">
        <f t="shared" ca="1" si="480"/>
        <v xml:space="preserve"> </v>
      </c>
      <c r="G147" s="190">
        <v>116</v>
      </c>
      <c r="H147" s="196"/>
      <c r="I147" s="190">
        <f t="shared" ca="1" si="481"/>
        <v>0</v>
      </c>
      <c r="J147" s="7"/>
    </row>
    <row r="148" spans="1:10" x14ac:dyDescent="0.25">
      <c r="A148" s="190">
        <f t="shared" si="482"/>
        <v>9</v>
      </c>
      <c r="B148" s="190">
        <v>17</v>
      </c>
      <c r="C148" s="190"/>
      <c r="D148" s="190" t="str">
        <f t="shared" ca="1" si="478"/>
        <v/>
      </c>
      <c r="E148" s="190" t="str">
        <f t="shared" ca="1" si="479"/>
        <v/>
      </c>
      <c r="F148" s="190" t="str">
        <f t="shared" ca="1" si="480"/>
        <v xml:space="preserve"> </v>
      </c>
      <c r="G148" s="190">
        <v>117</v>
      </c>
      <c r="H148" s="196"/>
      <c r="I148" s="190">
        <f t="shared" ca="1" si="481"/>
        <v>0</v>
      </c>
      <c r="J148" s="7"/>
    </row>
    <row r="149" spans="1:10" x14ac:dyDescent="0.25">
      <c r="A149" s="190">
        <f t="shared" si="482"/>
        <v>9</v>
      </c>
      <c r="B149" s="190">
        <v>18</v>
      </c>
      <c r="C149" s="190"/>
      <c r="D149" s="190" t="str">
        <f t="shared" ca="1" si="478"/>
        <v/>
      </c>
      <c r="E149" s="190" t="str">
        <f t="shared" ca="1" si="479"/>
        <v/>
      </c>
      <c r="F149" s="190" t="str">
        <f t="shared" ca="1" si="480"/>
        <v xml:space="preserve"> </v>
      </c>
      <c r="G149" s="190">
        <v>118</v>
      </c>
      <c r="H149" s="196"/>
      <c r="I149" s="190">
        <f t="shared" ca="1" si="481"/>
        <v>0</v>
      </c>
      <c r="J149" s="7"/>
    </row>
    <row r="150" spans="1:10" x14ac:dyDescent="0.25">
      <c r="A150" s="190">
        <f t="shared" si="482"/>
        <v>9</v>
      </c>
      <c r="B150" s="190">
        <v>19</v>
      </c>
      <c r="C150" s="190"/>
      <c r="D150" s="190" t="str">
        <f t="shared" ca="1" si="478"/>
        <v/>
      </c>
      <c r="E150" s="190" t="str">
        <f t="shared" ca="1" si="479"/>
        <v/>
      </c>
      <c r="F150" s="190" t="str">
        <f t="shared" ca="1" si="480"/>
        <v xml:space="preserve"> </v>
      </c>
      <c r="G150" s="190">
        <v>119</v>
      </c>
      <c r="H150" s="196"/>
      <c r="I150" s="190">
        <f t="shared" ca="1" si="481"/>
        <v>0</v>
      </c>
      <c r="J150" s="7"/>
    </row>
    <row r="151" spans="1:10" x14ac:dyDescent="0.25">
      <c r="A151" s="190">
        <f t="shared" si="482"/>
        <v>9</v>
      </c>
      <c r="B151" s="190">
        <v>20</v>
      </c>
      <c r="C151" s="190"/>
      <c r="D151" s="190" t="str">
        <f t="shared" ca="1" si="478"/>
        <v/>
      </c>
      <c r="E151" s="190" t="str">
        <f t="shared" ca="1" si="479"/>
        <v/>
      </c>
      <c r="F151" s="190" t="str">
        <f t="shared" ca="1" si="480"/>
        <v xml:space="preserve"> </v>
      </c>
      <c r="G151" s="190">
        <v>120</v>
      </c>
      <c r="H151" s="196"/>
      <c r="I151" s="190">
        <f t="shared" ca="1" si="481"/>
        <v>0</v>
      </c>
      <c r="J151" s="7"/>
    </row>
    <row r="152" spans="1:10" x14ac:dyDescent="0.25">
      <c r="A152" s="190">
        <f t="shared" si="482"/>
        <v>9</v>
      </c>
      <c r="B152" s="190">
        <v>21</v>
      </c>
      <c r="C152" s="190"/>
      <c r="D152" s="190" t="str">
        <f t="shared" ca="1" si="478"/>
        <v/>
      </c>
      <c r="E152" s="190" t="str">
        <f t="shared" ca="1" si="479"/>
        <v/>
      </c>
      <c r="F152" s="190" t="str">
        <f t="shared" ca="1" si="480"/>
        <v xml:space="preserve"> </v>
      </c>
      <c r="G152" s="190">
        <v>121</v>
      </c>
      <c r="H152" s="196"/>
      <c r="I152" s="190">
        <f t="shared" ca="1" si="481"/>
        <v>0</v>
      </c>
      <c r="J152" s="7"/>
    </row>
    <row r="153" spans="1:10" x14ac:dyDescent="0.25">
      <c r="A153" s="190">
        <f t="shared" si="482"/>
        <v>9</v>
      </c>
      <c r="B153" s="190">
        <v>22</v>
      </c>
      <c r="C153" s="190"/>
      <c r="D153" s="190" t="str">
        <f t="shared" ca="1" si="478"/>
        <v/>
      </c>
      <c r="E153" s="190" t="str">
        <f t="shared" ca="1" si="479"/>
        <v/>
      </c>
      <c r="F153" s="190" t="str">
        <f t="shared" ca="1" si="480"/>
        <v xml:space="preserve"> </v>
      </c>
      <c r="G153" s="190">
        <v>122</v>
      </c>
      <c r="H153" s="196"/>
      <c r="I153" s="190">
        <f t="shared" ca="1" si="481"/>
        <v>0</v>
      </c>
      <c r="J153" s="7"/>
    </row>
    <row r="154" spans="1:10" x14ac:dyDescent="0.25">
      <c r="A154" s="190">
        <f t="shared" si="482"/>
        <v>9</v>
      </c>
      <c r="B154" s="190">
        <v>23</v>
      </c>
      <c r="C154" s="190"/>
      <c r="D154" s="190" t="str">
        <f t="shared" ca="1" si="478"/>
        <v/>
      </c>
      <c r="E154" s="190" t="str">
        <f t="shared" ca="1" si="479"/>
        <v/>
      </c>
      <c r="F154" s="190" t="str">
        <f t="shared" ca="1" si="480"/>
        <v xml:space="preserve"> </v>
      </c>
      <c r="G154" s="190">
        <v>123</v>
      </c>
      <c r="H154" s="196"/>
      <c r="I154" s="190">
        <f t="shared" ca="1" si="481"/>
        <v>0</v>
      </c>
      <c r="J154" s="7"/>
    </row>
    <row r="155" spans="1:10" x14ac:dyDescent="0.25">
      <c r="A155" s="190">
        <f t="shared" si="482"/>
        <v>9</v>
      </c>
      <c r="B155" s="190">
        <v>24</v>
      </c>
      <c r="C155" s="190"/>
      <c r="D155" s="190" t="str">
        <f t="shared" ca="1" si="478"/>
        <v/>
      </c>
      <c r="E155" s="190" t="str">
        <f t="shared" ca="1" si="479"/>
        <v/>
      </c>
      <c r="F155" s="190" t="str">
        <f t="shared" ca="1" si="480"/>
        <v xml:space="preserve"> </v>
      </c>
      <c r="G155" s="190">
        <v>124</v>
      </c>
      <c r="H155" s="196"/>
      <c r="I155" s="190">
        <f t="shared" ca="1" si="481"/>
        <v>0</v>
      </c>
      <c r="J155" s="7"/>
    </row>
    <row r="156" spans="1:10" x14ac:dyDescent="0.25">
      <c r="A156" s="190">
        <f t="shared" si="482"/>
        <v>9</v>
      </c>
      <c r="B156" s="190">
        <v>25</v>
      </c>
      <c r="C156" s="190"/>
      <c r="D156" s="190" t="str">
        <f t="shared" ca="1" si="478"/>
        <v/>
      </c>
      <c r="E156" s="190" t="str">
        <f t="shared" ca="1" si="479"/>
        <v/>
      </c>
      <c r="F156" s="190" t="str">
        <f t="shared" ca="1" si="480"/>
        <v xml:space="preserve"> </v>
      </c>
      <c r="G156" s="190">
        <v>125</v>
      </c>
      <c r="H156" s="196"/>
      <c r="I156" s="190">
        <f t="shared" ca="1" si="481"/>
        <v>0</v>
      </c>
      <c r="J156" s="7"/>
    </row>
    <row r="157" spans="1:10" x14ac:dyDescent="0.25">
      <c r="A157" s="190">
        <f t="shared" si="482"/>
        <v>11</v>
      </c>
      <c r="B157" s="190">
        <v>1</v>
      </c>
      <c r="C157" s="190"/>
      <c r="D157" s="190" t="str">
        <f t="shared" ca="1" si="478"/>
        <v/>
      </c>
      <c r="E157" s="190" t="str">
        <f t="shared" ca="1" si="479"/>
        <v/>
      </c>
      <c r="F157" s="190" t="str">
        <f t="shared" ca="1" si="480"/>
        <v xml:space="preserve"> </v>
      </c>
      <c r="G157" s="190">
        <v>126</v>
      </c>
      <c r="H157" s="196"/>
      <c r="I157" s="190">
        <f t="shared" ca="1" si="481"/>
        <v>0</v>
      </c>
      <c r="J157" s="7"/>
    </row>
    <row r="158" spans="1:10" x14ac:dyDescent="0.25">
      <c r="A158" s="190">
        <f t="shared" si="482"/>
        <v>11</v>
      </c>
      <c r="B158" s="190">
        <v>2</v>
      </c>
      <c r="C158" s="190"/>
      <c r="D158" s="190" t="str">
        <f t="shared" ca="1" si="478"/>
        <v/>
      </c>
      <c r="E158" s="190" t="str">
        <f t="shared" ca="1" si="479"/>
        <v/>
      </c>
      <c r="F158" s="190" t="str">
        <f t="shared" ca="1" si="480"/>
        <v xml:space="preserve"> </v>
      </c>
      <c r="G158" s="190">
        <v>127</v>
      </c>
      <c r="H158" s="196"/>
      <c r="I158" s="190">
        <f t="shared" ca="1" si="481"/>
        <v>0</v>
      </c>
      <c r="J158" s="7"/>
    </row>
    <row r="159" spans="1:10" x14ac:dyDescent="0.25">
      <c r="A159" s="190">
        <f t="shared" si="482"/>
        <v>11</v>
      </c>
      <c r="B159" s="190">
        <v>3</v>
      </c>
      <c r="C159" s="190"/>
      <c r="D159" s="190" t="str">
        <f t="shared" ca="1" si="478"/>
        <v/>
      </c>
      <c r="E159" s="190" t="str">
        <f t="shared" ca="1" si="479"/>
        <v/>
      </c>
      <c r="F159" s="190" t="str">
        <f t="shared" ca="1" si="480"/>
        <v xml:space="preserve"> </v>
      </c>
      <c r="G159" s="190">
        <v>128</v>
      </c>
      <c r="H159" s="196"/>
      <c r="I159" s="190">
        <f t="shared" ca="1" si="481"/>
        <v>0</v>
      </c>
      <c r="J159" s="7"/>
    </row>
    <row r="160" spans="1:10" x14ac:dyDescent="0.25">
      <c r="A160" s="190">
        <f t="shared" si="482"/>
        <v>11</v>
      </c>
      <c r="B160" s="190">
        <v>4</v>
      </c>
      <c r="C160" s="190"/>
      <c r="D160" s="190" t="str">
        <f t="shared" ca="1" si="478"/>
        <v/>
      </c>
      <c r="E160" s="190" t="str">
        <f t="shared" ca="1" si="479"/>
        <v/>
      </c>
      <c r="F160" s="190" t="str">
        <f t="shared" ca="1" si="480"/>
        <v xml:space="preserve"> </v>
      </c>
      <c r="G160" s="190">
        <v>129</v>
      </c>
      <c r="H160" s="196"/>
      <c r="I160" s="190">
        <f t="shared" ca="1" si="481"/>
        <v>0</v>
      </c>
      <c r="J160" s="7"/>
    </row>
    <row r="161" spans="1:10" x14ac:dyDescent="0.25">
      <c r="A161" s="190">
        <f t="shared" si="482"/>
        <v>11</v>
      </c>
      <c r="B161" s="190">
        <v>5</v>
      </c>
      <c r="C161" s="190"/>
      <c r="D161" s="190" t="str">
        <f t="shared" ref="D161:D224" ca="1" si="483">TRIM(HLOOKUP(A161,$B$3:$AO$29,B161+2,0))</f>
        <v/>
      </c>
      <c r="E161" s="190" t="str">
        <f t="shared" ref="E161:E224" ca="1" si="484">IF(HLOOKUP(A161+1,$B$3:$AO$29,B161+2,0)=0,"",HLOOKUP(A161+1,$B$3:$AO$29,B161+2,0))</f>
        <v/>
      </c>
      <c r="F161" s="190" t="str">
        <f t="shared" ref="F161:F224" ca="1" si="485">CONCATENATE(D161," ",E161)</f>
        <v xml:space="preserve"> </v>
      </c>
      <c r="G161" s="190">
        <v>130</v>
      </c>
      <c r="H161" s="196"/>
      <c r="I161" s="190">
        <f t="shared" ca="1" si="481"/>
        <v>0</v>
      </c>
      <c r="J161" s="7"/>
    </row>
    <row r="162" spans="1:10" x14ac:dyDescent="0.25">
      <c r="A162" s="190">
        <f t="shared" si="482"/>
        <v>11</v>
      </c>
      <c r="B162" s="190">
        <v>6</v>
      </c>
      <c r="C162" s="190"/>
      <c r="D162" s="190" t="str">
        <f t="shared" ca="1" si="483"/>
        <v/>
      </c>
      <c r="E162" s="190" t="str">
        <f t="shared" ca="1" si="484"/>
        <v/>
      </c>
      <c r="F162" s="190" t="str">
        <f t="shared" ca="1" si="485"/>
        <v xml:space="preserve"> </v>
      </c>
      <c r="G162" s="190">
        <v>131</v>
      </c>
      <c r="H162" s="196"/>
      <c r="I162" s="190">
        <f t="shared" ref="I162:I225" ca="1" si="486">COUNTIF($F$32:$F$531,H162)</f>
        <v>0</v>
      </c>
      <c r="J162" s="7"/>
    </row>
    <row r="163" spans="1:10" x14ac:dyDescent="0.25">
      <c r="A163" s="190">
        <f t="shared" si="482"/>
        <v>11</v>
      </c>
      <c r="B163" s="190">
        <v>7</v>
      </c>
      <c r="C163" s="190"/>
      <c r="D163" s="190" t="str">
        <f t="shared" ca="1" si="483"/>
        <v/>
      </c>
      <c r="E163" s="190" t="str">
        <f t="shared" ca="1" si="484"/>
        <v/>
      </c>
      <c r="F163" s="190" t="str">
        <f t="shared" ca="1" si="485"/>
        <v xml:space="preserve"> </v>
      </c>
      <c r="G163" s="190">
        <v>132</v>
      </c>
      <c r="H163" s="196"/>
      <c r="I163" s="190">
        <f t="shared" ca="1" si="486"/>
        <v>0</v>
      </c>
      <c r="J163" s="7"/>
    </row>
    <row r="164" spans="1:10" x14ac:dyDescent="0.25">
      <c r="A164" s="190">
        <f t="shared" si="482"/>
        <v>11</v>
      </c>
      <c r="B164" s="190">
        <v>8</v>
      </c>
      <c r="C164" s="190"/>
      <c r="D164" s="190" t="str">
        <f t="shared" ca="1" si="483"/>
        <v/>
      </c>
      <c r="E164" s="190" t="str">
        <f t="shared" ca="1" si="484"/>
        <v/>
      </c>
      <c r="F164" s="190" t="str">
        <f t="shared" ca="1" si="485"/>
        <v xml:space="preserve"> </v>
      </c>
      <c r="G164" s="190">
        <v>133</v>
      </c>
      <c r="H164" s="196"/>
      <c r="I164" s="190">
        <f t="shared" ca="1" si="486"/>
        <v>0</v>
      </c>
      <c r="J164" s="7"/>
    </row>
    <row r="165" spans="1:10" x14ac:dyDescent="0.25">
      <c r="A165" s="190">
        <f t="shared" si="482"/>
        <v>11</v>
      </c>
      <c r="B165" s="190">
        <v>9</v>
      </c>
      <c r="C165" s="190"/>
      <c r="D165" s="190" t="str">
        <f t="shared" ca="1" si="483"/>
        <v/>
      </c>
      <c r="E165" s="190" t="str">
        <f t="shared" ca="1" si="484"/>
        <v/>
      </c>
      <c r="F165" s="190" t="str">
        <f t="shared" ca="1" si="485"/>
        <v xml:space="preserve"> </v>
      </c>
      <c r="G165" s="190">
        <v>134</v>
      </c>
      <c r="H165" s="196"/>
      <c r="I165" s="190">
        <f t="shared" ca="1" si="486"/>
        <v>0</v>
      </c>
      <c r="J165" s="7"/>
    </row>
    <row r="166" spans="1:10" x14ac:dyDescent="0.25">
      <c r="A166" s="190">
        <f t="shared" si="482"/>
        <v>11</v>
      </c>
      <c r="B166" s="190">
        <v>10</v>
      </c>
      <c r="C166" s="190"/>
      <c r="D166" s="190" t="str">
        <f t="shared" ca="1" si="483"/>
        <v/>
      </c>
      <c r="E166" s="190" t="str">
        <f t="shared" ca="1" si="484"/>
        <v/>
      </c>
      <c r="F166" s="190" t="str">
        <f t="shared" ca="1" si="485"/>
        <v xml:space="preserve"> </v>
      </c>
      <c r="G166" s="190">
        <v>135</v>
      </c>
      <c r="H166" s="196"/>
      <c r="I166" s="190">
        <f t="shared" ca="1" si="486"/>
        <v>0</v>
      </c>
      <c r="J166" s="7"/>
    </row>
    <row r="167" spans="1:10" x14ac:dyDescent="0.25">
      <c r="A167" s="190">
        <f t="shared" si="482"/>
        <v>11</v>
      </c>
      <c r="B167" s="190">
        <v>11</v>
      </c>
      <c r="C167" s="190"/>
      <c r="D167" s="190" t="str">
        <f t="shared" ca="1" si="483"/>
        <v/>
      </c>
      <c r="E167" s="190" t="str">
        <f t="shared" ca="1" si="484"/>
        <v/>
      </c>
      <c r="F167" s="190" t="str">
        <f t="shared" ca="1" si="485"/>
        <v xml:space="preserve"> </v>
      </c>
      <c r="G167" s="190">
        <v>136</v>
      </c>
      <c r="H167" s="196"/>
      <c r="I167" s="190">
        <f t="shared" ca="1" si="486"/>
        <v>0</v>
      </c>
      <c r="J167" s="7"/>
    </row>
    <row r="168" spans="1:10" x14ac:dyDescent="0.25">
      <c r="A168" s="190">
        <f t="shared" si="482"/>
        <v>11</v>
      </c>
      <c r="B168" s="190">
        <v>12</v>
      </c>
      <c r="C168" s="190"/>
      <c r="D168" s="190" t="str">
        <f t="shared" ca="1" si="483"/>
        <v/>
      </c>
      <c r="E168" s="190" t="str">
        <f t="shared" ca="1" si="484"/>
        <v/>
      </c>
      <c r="F168" s="190" t="str">
        <f t="shared" ca="1" si="485"/>
        <v xml:space="preserve"> </v>
      </c>
      <c r="G168" s="190">
        <v>137</v>
      </c>
      <c r="H168" s="196"/>
      <c r="I168" s="190">
        <f t="shared" ca="1" si="486"/>
        <v>0</v>
      </c>
      <c r="J168" s="7"/>
    </row>
    <row r="169" spans="1:10" x14ac:dyDescent="0.25">
      <c r="A169" s="190">
        <f t="shared" si="482"/>
        <v>11</v>
      </c>
      <c r="B169" s="190">
        <v>13</v>
      </c>
      <c r="C169" s="190"/>
      <c r="D169" s="190" t="str">
        <f t="shared" ca="1" si="483"/>
        <v/>
      </c>
      <c r="E169" s="190" t="str">
        <f t="shared" ca="1" si="484"/>
        <v/>
      </c>
      <c r="F169" s="190" t="str">
        <f t="shared" ca="1" si="485"/>
        <v xml:space="preserve"> </v>
      </c>
      <c r="G169" s="190">
        <v>138</v>
      </c>
      <c r="H169" s="196"/>
      <c r="I169" s="190">
        <f t="shared" ca="1" si="486"/>
        <v>0</v>
      </c>
      <c r="J169" s="7"/>
    </row>
    <row r="170" spans="1:10" x14ac:dyDescent="0.25">
      <c r="A170" s="190">
        <f t="shared" si="482"/>
        <v>11</v>
      </c>
      <c r="B170" s="190">
        <v>14</v>
      </c>
      <c r="C170" s="190"/>
      <c r="D170" s="190" t="str">
        <f t="shared" ca="1" si="483"/>
        <v/>
      </c>
      <c r="E170" s="190" t="str">
        <f t="shared" ca="1" si="484"/>
        <v/>
      </c>
      <c r="F170" s="190" t="str">
        <f t="shared" ca="1" si="485"/>
        <v xml:space="preserve"> </v>
      </c>
      <c r="G170" s="190">
        <v>139</v>
      </c>
      <c r="H170" s="196"/>
      <c r="I170" s="190">
        <f t="shared" ca="1" si="486"/>
        <v>0</v>
      </c>
      <c r="J170" s="7"/>
    </row>
    <row r="171" spans="1:10" x14ac:dyDescent="0.25">
      <c r="A171" s="190">
        <f t="shared" si="482"/>
        <v>11</v>
      </c>
      <c r="B171" s="190">
        <v>15</v>
      </c>
      <c r="C171" s="190"/>
      <c r="D171" s="190" t="str">
        <f t="shared" ca="1" si="483"/>
        <v/>
      </c>
      <c r="E171" s="190" t="str">
        <f t="shared" ca="1" si="484"/>
        <v/>
      </c>
      <c r="F171" s="190" t="str">
        <f t="shared" ca="1" si="485"/>
        <v xml:space="preserve"> </v>
      </c>
      <c r="G171" s="190">
        <v>140</v>
      </c>
      <c r="H171" s="196"/>
      <c r="I171" s="190">
        <f t="shared" ca="1" si="486"/>
        <v>0</v>
      </c>
      <c r="J171" s="7"/>
    </row>
    <row r="172" spans="1:10" x14ac:dyDescent="0.25">
      <c r="A172" s="190">
        <f t="shared" ref="A172:A235" si="487">IF(B171&gt;B172,A171+2,A171)</f>
        <v>11</v>
      </c>
      <c r="B172" s="190">
        <v>16</v>
      </c>
      <c r="C172" s="190"/>
      <c r="D172" s="190" t="str">
        <f t="shared" ca="1" si="483"/>
        <v/>
      </c>
      <c r="E172" s="190" t="str">
        <f t="shared" ca="1" si="484"/>
        <v/>
      </c>
      <c r="F172" s="190" t="str">
        <f t="shared" ca="1" si="485"/>
        <v xml:space="preserve"> </v>
      </c>
      <c r="G172" s="190">
        <v>141</v>
      </c>
      <c r="H172" s="196"/>
      <c r="I172" s="190">
        <f t="shared" ca="1" si="486"/>
        <v>0</v>
      </c>
      <c r="J172" s="7"/>
    </row>
    <row r="173" spans="1:10" x14ac:dyDescent="0.25">
      <c r="A173" s="190">
        <f t="shared" si="487"/>
        <v>11</v>
      </c>
      <c r="B173" s="190">
        <v>17</v>
      </c>
      <c r="C173" s="190"/>
      <c r="D173" s="190" t="str">
        <f t="shared" ca="1" si="483"/>
        <v/>
      </c>
      <c r="E173" s="190" t="str">
        <f t="shared" ca="1" si="484"/>
        <v/>
      </c>
      <c r="F173" s="190" t="str">
        <f t="shared" ca="1" si="485"/>
        <v xml:space="preserve"> </v>
      </c>
      <c r="G173" s="190">
        <v>142</v>
      </c>
      <c r="H173" s="196"/>
      <c r="I173" s="190">
        <f t="shared" ca="1" si="486"/>
        <v>0</v>
      </c>
      <c r="J173" s="7"/>
    </row>
    <row r="174" spans="1:10" x14ac:dyDescent="0.25">
      <c r="A174" s="190">
        <f t="shared" si="487"/>
        <v>11</v>
      </c>
      <c r="B174" s="190">
        <v>18</v>
      </c>
      <c r="C174" s="190"/>
      <c r="D174" s="190" t="str">
        <f t="shared" ca="1" si="483"/>
        <v/>
      </c>
      <c r="E174" s="190" t="str">
        <f t="shared" ca="1" si="484"/>
        <v/>
      </c>
      <c r="F174" s="190" t="str">
        <f t="shared" ca="1" si="485"/>
        <v xml:space="preserve"> </v>
      </c>
      <c r="G174" s="190">
        <v>143</v>
      </c>
      <c r="H174" s="196"/>
      <c r="I174" s="190">
        <f t="shared" ca="1" si="486"/>
        <v>0</v>
      </c>
      <c r="J174" s="7"/>
    </row>
    <row r="175" spans="1:10" x14ac:dyDescent="0.25">
      <c r="A175" s="190">
        <f t="shared" si="487"/>
        <v>11</v>
      </c>
      <c r="B175" s="190">
        <v>19</v>
      </c>
      <c r="C175" s="190"/>
      <c r="D175" s="190" t="str">
        <f t="shared" ca="1" si="483"/>
        <v/>
      </c>
      <c r="E175" s="190" t="str">
        <f t="shared" ca="1" si="484"/>
        <v/>
      </c>
      <c r="F175" s="190" t="str">
        <f t="shared" ca="1" si="485"/>
        <v xml:space="preserve"> </v>
      </c>
      <c r="G175" s="190">
        <v>144</v>
      </c>
      <c r="H175" s="196"/>
      <c r="I175" s="190">
        <f t="shared" ca="1" si="486"/>
        <v>0</v>
      </c>
      <c r="J175" s="7"/>
    </row>
    <row r="176" spans="1:10" x14ac:dyDescent="0.25">
      <c r="A176" s="190">
        <f t="shared" si="487"/>
        <v>11</v>
      </c>
      <c r="B176" s="190">
        <v>20</v>
      </c>
      <c r="C176" s="190"/>
      <c r="D176" s="190" t="str">
        <f t="shared" ca="1" si="483"/>
        <v/>
      </c>
      <c r="E176" s="190" t="str">
        <f t="shared" ca="1" si="484"/>
        <v/>
      </c>
      <c r="F176" s="190" t="str">
        <f t="shared" ca="1" si="485"/>
        <v xml:space="preserve"> </v>
      </c>
      <c r="G176" s="190">
        <v>145</v>
      </c>
      <c r="H176" s="196"/>
      <c r="I176" s="190">
        <f t="shared" ca="1" si="486"/>
        <v>0</v>
      </c>
      <c r="J176" s="7"/>
    </row>
    <row r="177" spans="1:10" x14ac:dyDescent="0.25">
      <c r="A177" s="190">
        <f t="shared" si="487"/>
        <v>11</v>
      </c>
      <c r="B177" s="190">
        <v>21</v>
      </c>
      <c r="C177" s="190"/>
      <c r="D177" s="190" t="str">
        <f t="shared" ca="1" si="483"/>
        <v/>
      </c>
      <c r="E177" s="190" t="str">
        <f t="shared" ca="1" si="484"/>
        <v/>
      </c>
      <c r="F177" s="190" t="str">
        <f t="shared" ca="1" si="485"/>
        <v xml:space="preserve"> </v>
      </c>
      <c r="G177" s="190">
        <v>146</v>
      </c>
      <c r="H177" s="196"/>
      <c r="I177" s="190">
        <f t="shared" ca="1" si="486"/>
        <v>0</v>
      </c>
      <c r="J177" s="7"/>
    </row>
    <row r="178" spans="1:10" x14ac:dyDescent="0.25">
      <c r="A178" s="190">
        <f t="shared" si="487"/>
        <v>11</v>
      </c>
      <c r="B178" s="190">
        <v>22</v>
      </c>
      <c r="C178" s="190"/>
      <c r="D178" s="190" t="str">
        <f t="shared" ca="1" si="483"/>
        <v/>
      </c>
      <c r="E178" s="190" t="str">
        <f t="shared" ca="1" si="484"/>
        <v/>
      </c>
      <c r="F178" s="190" t="str">
        <f t="shared" ca="1" si="485"/>
        <v xml:space="preserve"> </v>
      </c>
      <c r="G178" s="190">
        <v>147</v>
      </c>
      <c r="H178" s="196"/>
      <c r="I178" s="190">
        <f t="shared" ca="1" si="486"/>
        <v>0</v>
      </c>
      <c r="J178" s="7"/>
    </row>
    <row r="179" spans="1:10" x14ac:dyDescent="0.25">
      <c r="A179" s="190">
        <f t="shared" si="487"/>
        <v>11</v>
      </c>
      <c r="B179" s="190">
        <v>23</v>
      </c>
      <c r="C179" s="190"/>
      <c r="D179" s="190" t="str">
        <f t="shared" ca="1" si="483"/>
        <v/>
      </c>
      <c r="E179" s="190" t="str">
        <f t="shared" ca="1" si="484"/>
        <v/>
      </c>
      <c r="F179" s="190" t="str">
        <f t="shared" ca="1" si="485"/>
        <v xml:space="preserve"> </v>
      </c>
      <c r="G179" s="190">
        <v>148</v>
      </c>
      <c r="H179" s="196"/>
      <c r="I179" s="190">
        <f t="shared" ca="1" si="486"/>
        <v>0</v>
      </c>
      <c r="J179" s="7"/>
    </row>
    <row r="180" spans="1:10" x14ac:dyDescent="0.25">
      <c r="A180" s="190">
        <f t="shared" si="487"/>
        <v>11</v>
      </c>
      <c r="B180" s="190">
        <v>24</v>
      </c>
      <c r="C180" s="190"/>
      <c r="D180" s="190" t="str">
        <f t="shared" ca="1" si="483"/>
        <v/>
      </c>
      <c r="E180" s="190" t="str">
        <f t="shared" ca="1" si="484"/>
        <v/>
      </c>
      <c r="F180" s="190" t="str">
        <f t="shared" ca="1" si="485"/>
        <v xml:space="preserve"> </v>
      </c>
      <c r="G180" s="190">
        <v>149</v>
      </c>
      <c r="H180" s="196"/>
      <c r="I180" s="190">
        <f t="shared" ca="1" si="486"/>
        <v>0</v>
      </c>
      <c r="J180" s="7"/>
    </row>
    <row r="181" spans="1:10" x14ac:dyDescent="0.25">
      <c r="A181" s="190">
        <f t="shared" si="487"/>
        <v>11</v>
      </c>
      <c r="B181" s="190">
        <v>25</v>
      </c>
      <c r="C181" s="190"/>
      <c r="D181" s="190" t="str">
        <f t="shared" ca="1" si="483"/>
        <v/>
      </c>
      <c r="E181" s="190" t="str">
        <f t="shared" ca="1" si="484"/>
        <v/>
      </c>
      <c r="F181" s="190" t="str">
        <f t="shared" ca="1" si="485"/>
        <v xml:space="preserve"> </v>
      </c>
      <c r="G181" s="190">
        <v>150</v>
      </c>
      <c r="H181" s="196"/>
      <c r="I181" s="190">
        <f t="shared" ca="1" si="486"/>
        <v>0</v>
      </c>
      <c r="J181" s="7"/>
    </row>
    <row r="182" spans="1:10" x14ac:dyDescent="0.25">
      <c r="A182" s="190">
        <f t="shared" si="487"/>
        <v>13</v>
      </c>
      <c r="B182" s="190">
        <v>1</v>
      </c>
      <c r="C182" s="190"/>
      <c r="D182" s="190" t="str">
        <f t="shared" ca="1" si="483"/>
        <v/>
      </c>
      <c r="E182" s="190" t="str">
        <f t="shared" ca="1" si="484"/>
        <v/>
      </c>
      <c r="F182" s="190" t="str">
        <f t="shared" ca="1" si="485"/>
        <v xml:space="preserve"> </v>
      </c>
      <c r="G182" s="190">
        <v>151</v>
      </c>
      <c r="H182" s="196"/>
      <c r="I182" s="190">
        <f t="shared" ca="1" si="486"/>
        <v>0</v>
      </c>
      <c r="J182" s="7"/>
    </row>
    <row r="183" spans="1:10" x14ac:dyDescent="0.25">
      <c r="A183" s="190">
        <f t="shared" si="487"/>
        <v>13</v>
      </c>
      <c r="B183" s="190">
        <v>2</v>
      </c>
      <c r="C183" s="190"/>
      <c r="D183" s="190" t="str">
        <f t="shared" ca="1" si="483"/>
        <v/>
      </c>
      <c r="E183" s="190" t="str">
        <f t="shared" ca="1" si="484"/>
        <v/>
      </c>
      <c r="F183" s="190" t="str">
        <f t="shared" ca="1" si="485"/>
        <v xml:space="preserve"> </v>
      </c>
      <c r="G183" s="190">
        <v>152</v>
      </c>
      <c r="H183" s="196"/>
      <c r="I183" s="190">
        <f t="shared" ca="1" si="486"/>
        <v>0</v>
      </c>
      <c r="J183" s="7"/>
    </row>
    <row r="184" spans="1:10" x14ac:dyDescent="0.25">
      <c r="A184" s="190">
        <f t="shared" si="487"/>
        <v>13</v>
      </c>
      <c r="B184" s="190">
        <v>3</v>
      </c>
      <c r="C184" s="190"/>
      <c r="D184" s="190" t="str">
        <f t="shared" ca="1" si="483"/>
        <v/>
      </c>
      <c r="E184" s="190" t="str">
        <f t="shared" ca="1" si="484"/>
        <v/>
      </c>
      <c r="F184" s="190" t="str">
        <f t="shared" ca="1" si="485"/>
        <v xml:space="preserve"> </v>
      </c>
      <c r="G184" s="190">
        <v>153</v>
      </c>
      <c r="H184" s="196"/>
      <c r="I184" s="190">
        <f t="shared" ca="1" si="486"/>
        <v>0</v>
      </c>
      <c r="J184" s="7"/>
    </row>
    <row r="185" spans="1:10" x14ac:dyDescent="0.25">
      <c r="A185" s="190">
        <f t="shared" si="487"/>
        <v>13</v>
      </c>
      <c r="B185" s="190">
        <v>4</v>
      </c>
      <c r="C185" s="190"/>
      <c r="D185" s="190" t="str">
        <f t="shared" ca="1" si="483"/>
        <v/>
      </c>
      <c r="E185" s="190" t="str">
        <f t="shared" ca="1" si="484"/>
        <v/>
      </c>
      <c r="F185" s="190" t="str">
        <f t="shared" ca="1" si="485"/>
        <v xml:space="preserve"> </v>
      </c>
      <c r="G185" s="190">
        <v>154</v>
      </c>
      <c r="H185" s="196"/>
      <c r="I185" s="190">
        <f t="shared" ca="1" si="486"/>
        <v>0</v>
      </c>
      <c r="J185" s="7"/>
    </row>
    <row r="186" spans="1:10" x14ac:dyDescent="0.25">
      <c r="A186" s="190">
        <f t="shared" si="487"/>
        <v>13</v>
      </c>
      <c r="B186" s="190">
        <v>5</v>
      </c>
      <c r="C186" s="190"/>
      <c r="D186" s="190" t="str">
        <f t="shared" ca="1" si="483"/>
        <v/>
      </c>
      <c r="E186" s="190" t="str">
        <f t="shared" ca="1" si="484"/>
        <v/>
      </c>
      <c r="F186" s="190" t="str">
        <f t="shared" ca="1" si="485"/>
        <v xml:space="preserve"> </v>
      </c>
      <c r="G186" s="190">
        <v>155</v>
      </c>
      <c r="H186" s="196"/>
      <c r="I186" s="190">
        <f t="shared" ca="1" si="486"/>
        <v>0</v>
      </c>
      <c r="J186" s="7"/>
    </row>
    <row r="187" spans="1:10" x14ac:dyDescent="0.25">
      <c r="A187" s="190">
        <f t="shared" si="487"/>
        <v>13</v>
      </c>
      <c r="B187" s="190">
        <v>6</v>
      </c>
      <c r="C187" s="190"/>
      <c r="D187" s="190" t="str">
        <f t="shared" ca="1" si="483"/>
        <v/>
      </c>
      <c r="E187" s="190" t="str">
        <f t="shared" ca="1" si="484"/>
        <v/>
      </c>
      <c r="F187" s="190" t="str">
        <f t="shared" ca="1" si="485"/>
        <v xml:space="preserve"> </v>
      </c>
      <c r="G187" s="190">
        <v>156</v>
      </c>
      <c r="H187" s="196"/>
      <c r="I187" s="190">
        <f t="shared" ca="1" si="486"/>
        <v>0</v>
      </c>
      <c r="J187" s="7"/>
    </row>
    <row r="188" spans="1:10" x14ac:dyDescent="0.25">
      <c r="A188" s="190">
        <f t="shared" si="487"/>
        <v>13</v>
      </c>
      <c r="B188" s="190">
        <v>7</v>
      </c>
      <c r="C188" s="190"/>
      <c r="D188" s="190" t="str">
        <f t="shared" ca="1" si="483"/>
        <v/>
      </c>
      <c r="E188" s="190" t="str">
        <f t="shared" ca="1" si="484"/>
        <v/>
      </c>
      <c r="F188" s="190" t="str">
        <f t="shared" ca="1" si="485"/>
        <v xml:space="preserve"> </v>
      </c>
      <c r="G188" s="190">
        <v>157</v>
      </c>
      <c r="H188" s="196"/>
      <c r="I188" s="190">
        <f t="shared" ca="1" si="486"/>
        <v>0</v>
      </c>
      <c r="J188" s="7"/>
    </row>
    <row r="189" spans="1:10" x14ac:dyDescent="0.25">
      <c r="A189" s="190">
        <f t="shared" si="487"/>
        <v>13</v>
      </c>
      <c r="B189" s="190">
        <v>8</v>
      </c>
      <c r="C189" s="190"/>
      <c r="D189" s="190" t="str">
        <f t="shared" ca="1" si="483"/>
        <v/>
      </c>
      <c r="E189" s="190" t="str">
        <f t="shared" ca="1" si="484"/>
        <v/>
      </c>
      <c r="F189" s="190" t="str">
        <f t="shared" ca="1" si="485"/>
        <v xml:space="preserve"> </v>
      </c>
      <c r="G189" s="190">
        <v>158</v>
      </c>
      <c r="H189" s="196"/>
      <c r="I189" s="190">
        <f t="shared" ca="1" si="486"/>
        <v>0</v>
      </c>
      <c r="J189" s="7"/>
    </row>
    <row r="190" spans="1:10" x14ac:dyDescent="0.25">
      <c r="A190" s="190">
        <f t="shared" si="487"/>
        <v>13</v>
      </c>
      <c r="B190" s="190">
        <v>9</v>
      </c>
      <c r="C190" s="190"/>
      <c r="D190" s="190" t="str">
        <f t="shared" ca="1" si="483"/>
        <v/>
      </c>
      <c r="E190" s="190" t="str">
        <f t="shared" ca="1" si="484"/>
        <v/>
      </c>
      <c r="F190" s="190" t="str">
        <f t="shared" ca="1" si="485"/>
        <v xml:space="preserve"> </v>
      </c>
      <c r="G190" s="190">
        <v>159</v>
      </c>
      <c r="H190" s="196"/>
      <c r="I190" s="190">
        <f t="shared" ca="1" si="486"/>
        <v>0</v>
      </c>
      <c r="J190" s="7"/>
    </row>
    <row r="191" spans="1:10" x14ac:dyDescent="0.25">
      <c r="A191" s="190">
        <f t="shared" si="487"/>
        <v>13</v>
      </c>
      <c r="B191" s="190">
        <v>10</v>
      </c>
      <c r="C191" s="190"/>
      <c r="D191" s="190" t="str">
        <f t="shared" ca="1" si="483"/>
        <v/>
      </c>
      <c r="E191" s="190" t="str">
        <f t="shared" ca="1" si="484"/>
        <v/>
      </c>
      <c r="F191" s="190" t="str">
        <f t="shared" ca="1" si="485"/>
        <v xml:space="preserve"> </v>
      </c>
      <c r="G191" s="190">
        <v>160</v>
      </c>
      <c r="H191" s="196"/>
      <c r="I191" s="190">
        <f t="shared" ca="1" si="486"/>
        <v>0</v>
      </c>
      <c r="J191" s="7"/>
    </row>
    <row r="192" spans="1:10" x14ac:dyDescent="0.25">
      <c r="A192" s="190">
        <f t="shared" si="487"/>
        <v>13</v>
      </c>
      <c r="B192" s="190">
        <v>11</v>
      </c>
      <c r="C192" s="190"/>
      <c r="D192" s="190" t="str">
        <f t="shared" ca="1" si="483"/>
        <v/>
      </c>
      <c r="E192" s="190" t="str">
        <f t="shared" ca="1" si="484"/>
        <v/>
      </c>
      <c r="F192" s="190" t="str">
        <f t="shared" ca="1" si="485"/>
        <v xml:space="preserve"> </v>
      </c>
      <c r="G192" s="190">
        <v>161</v>
      </c>
      <c r="H192" s="196"/>
      <c r="I192" s="190">
        <f t="shared" ca="1" si="486"/>
        <v>0</v>
      </c>
      <c r="J192" s="7"/>
    </row>
    <row r="193" spans="1:10" x14ac:dyDescent="0.25">
      <c r="A193" s="190">
        <f t="shared" si="487"/>
        <v>13</v>
      </c>
      <c r="B193" s="190">
        <v>12</v>
      </c>
      <c r="C193" s="190"/>
      <c r="D193" s="190" t="str">
        <f t="shared" ca="1" si="483"/>
        <v/>
      </c>
      <c r="E193" s="190" t="str">
        <f t="shared" ca="1" si="484"/>
        <v/>
      </c>
      <c r="F193" s="190" t="str">
        <f t="shared" ca="1" si="485"/>
        <v xml:space="preserve"> </v>
      </c>
      <c r="G193" s="190">
        <v>162</v>
      </c>
      <c r="H193" s="196"/>
      <c r="I193" s="190">
        <f t="shared" ca="1" si="486"/>
        <v>0</v>
      </c>
      <c r="J193" s="7"/>
    </row>
    <row r="194" spans="1:10" x14ac:dyDescent="0.25">
      <c r="A194" s="190">
        <f t="shared" si="487"/>
        <v>13</v>
      </c>
      <c r="B194" s="190">
        <v>13</v>
      </c>
      <c r="C194" s="190"/>
      <c r="D194" s="190" t="str">
        <f t="shared" ca="1" si="483"/>
        <v/>
      </c>
      <c r="E194" s="190" t="str">
        <f t="shared" ca="1" si="484"/>
        <v/>
      </c>
      <c r="F194" s="190" t="str">
        <f t="shared" ca="1" si="485"/>
        <v xml:space="preserve"> </v>
      </c>
      <c r="G194" s="190">
        <v>163</v>
      </c>
      <c r="H194" s="196"/>
      <c r="I194" s="190">
        <f t="shared" ca="1" si="486"/>
        <v>0</v>
      </c>
      <c r="J194" s="7"/>
    </row>
    <row r="195" spans="1:10" x14ac:dyDescent="0.25">
      <c r="A195" s="190">
        <f t="shared" si="487"/>
        <v>13</v>
      </c>
      <c r="B195" s="190">
        <v>14</v>
      </c>
      <c r="C195" s="190"/>
      <c r="D195" s="190" t="str">
        <f t="shared" ca="1" si="483"/>
        <v/>
      </c>
      <c r="E195" s="190" t="str">
        <f t="shared" ca="1" si="484"/>
        <v/>
      </c>
      <c r="F195" s="190" t="str">
        <f t="shared" ca="1" si="485"/>
        <v xml:space="preserve"> </v>
      </c>
      <c r="G195" s="190">
        <v>164</v>
      </c>
      <c r="H195" s="196"/>
      <c r="I195" s="190">
        <f t="shared" ca="1" si="486"/>
        <v>0</v>
      </c>
      <c r="J195" s="7"/>
    </row>
    <row r="196" spans="1:10" x14ac:dyDescent="0.25">
      <c r="A196" s="190">
        <f t="shared" si="487"/>
        <v>13</v>
      </c>
      <c r="B196" s="190">
        <v>15</v>
      </c>
      <c r="C196" s="190"/>
      <c r="D196" s="190" t="str">
        <f t="shared" ca="1" si="483"/>
        <v/>
      </c>
      <c r="E196" s="190" t="str">
        <f t="shared" ca="1" si="484"/>
        <v/>
      </c>
      <c r="F196" s="190" t="str">
        <f t="shared" ca="1" si="485"/>
        <v xml:space="preserve"> </v>
      </c>
      <c r="G196" s="190">
        <v>165</v>
      </c>
      <c r="H196" s="196"/>
      <c r="I196" s="190">
        <f t="shared" ca="1" si="486"/>
        <v>0</v>
      </c>
      <c r="J196" s="7"/>
    </row>
    <row r="197" spans="1:10" x14ac:dyDescent="0.25">
      <c r="A197" s="190">
        <f t="shared" si="487"/>
        <v>13</v>
      </c>
      <c r="B197" s="190">
        <v>16</v>
      </c>
      <c r="C197" s="190"/>
      <c r="D197" s="190" t="str">
        <f t="shared" ca="1" si="483"/>
        <v/>
      </c>
      <c r="E197" s="190" t="str">
        <f t="shared" ca="1" si="484"/>
        <v/>
      </c>
      <c r="F197" s="190" t="str">
        <f t="shared" ca="1" si="485"/>
        <v xml:space="preserve"> </v>
      </c>
      <c r="G197" s="190">
        <v>166</v>
      </c>
      <c r="H197" s="196"/>
      <c r="I197" s="190">
        <f t="shared" ca="1" si="486"/>
        <v>0</v>
      </c>
      <c r="J197" s="7"/>
    </row>
    <row r="198" spans="1:10" x14ac:dyDescent="0.25">
      <c r="A198" s="190">
        <f t="shared" si="487"/>
        <v>13</v>
      </c>
      <c r="B198" s="190">
        <v>17</v>
      </c>
      <c r="C198" s="190"/>
      <c r="D198" s="190" t="str">
        <f t="shared" ca="1" si="483"/>
        <v/>
      </c>
      <c r="E198" s="190" t="str">
        <f t="shared" ca="1" si="484"/>
        <v/>
      </c>
      <c r="F198" s="190" t="str">
        <f t="shared" ca="1" si="485"/>
        <v xml:space="preserve"> </v>
      </c>
      <c r="G198" s="190">
        <v>167</v>
      </c>
      <c r="H198" s="196"/>
      <c r="I198" s="190">
        <f t="shared" ca="1" si="486"/>
        <v>0</v>
      </c>
      <c r="J198" s="7"/>
    </row>
    <row r="199" spans="1:10" x14ac:dyDescent="0.25">
      <c r="A199" s="190">
        <f t="shared" si="487"/>
        <v>13</v>
      </c>
      <c r="B199" s="190">
        <v>18</v>
      </c>
      <c r="C199" s="190"/>
      <c r="D199" s="190" t="str">
        <f t="shared" ca="1" si="483"/>
        <v/>
      </c>
      <c r="E199" s="190" t="str">
        <f t="shared" ca="1" si="484"/>
        <v/>
      </c>
      <c r="F199" s="190" t="str">
        <f t="shared" ca="1" si="485"/>
        <v xml:space="preserve"> </v>
      </c>
      <c r="G199" s="190">
        <v>168</v>
      </c>
      <c r="H199" s="196"/>
      <c r="I199" s="190">
        <f t="shared" ca="1" si="486"/>
        <v>0</v>
      </c>
      <c r="J199" s="7"/>
    </row>
    <row r="200" spans="1:10" x14ac:dyDescent="0.25">
      <c r="A200" s="190">
        <f t="shared" si="487"/>
        <v>13</v>
      </c>
      <c r="B200" s="190">
        <v>19</v>
      </c>
      <c r="C200" s="190"/>
      <c r="D200" s="190" t="str">
        <f t="shared" ca="1" si="483"/>
        <v/>
      </c>
      <c r="E200" s="190" t="str">
        <f t="shared" ca="1" si="484"/>
        <v/>
      </c>
      <c r="F200" s="190" t="str">
        <f t="shared" ca="1" si="485"/>
        <v xml:space="preserve"> </v>
      </c>
      <c r="G200" s="190">
        <v>169</v>
      </c>
      <c r="H200" s="196"/>
      <c r="I200" s="190">
        <f t="shared" ca="1" si="486"/>
        <v>0</v>
      </c>
      <c r="J200" s="7"/>
    </row>
    <row r="201" spans="1:10" x14ac:dyDescent="0.25">
      <c r="A201" s="190">
        <f t="shared" si="487"/>
        <v>13</v>
      </c>
      <c r="B201" s="190">
        <v>20</v>
      </c>
      <c r="C201" s="190"/>
      <c r="D201" s="190" t="str">
        <f t="shared" ca="1" si="483"/>
        <v/>
      </c>
      <c r="E201" s="190" t="str">
        <f t="shared" ca="1" si="484"/>
        <v/>
      </c>
      <c r="F201" s="190" t="str">
        <f t="shared" ca="1" si="485"/>
        <v xml:space="preserve"> </v>
      </c>
      <c r="G201" s="190">
        <v>170</v>
      </c>
      <c r="H201" s="196"/>
      <c r="I201" s="190">
        <f t="shared" ca="1" si="486"/>
        <v>0</v>
      </c>
      <c r="J201" s="7"/>
    </row>
    <row r="202" spans="1:10" x14ac:dyDescent="0.25">
      <c r="A202" s="190">
        <f t="shared" si="487"/>
        <v>13</v>
      </c>
      <c r="B202" s="190">
        <v>21</v>
      </c>
      <c r="C202" s="190"/>
      <c r="D202" s="190" t="str">
        <f t="shared" ca="1" si="483"/>
        <v/>
      </c>
      <c r="E202" s="190" t="str">
        <f t="shared" ca="1" si="484"/>
        <v/>
      </c>
      <c r="F202" s="190" t="str">
        <f t="shared" ca="1" si="485"/>
        <v xml:space="preserve"> </v>
      </c>
      <c r="G202" s="190">
        <v>171</v>
      </c>
      <c r="H202" s="196"/>
      <c r="I202" s="190">
        <f t="shared" ca="1" si="486"/>
        <v>0</v>
      </c>
      <c r="J202" s="7"/>
    </row>
    <row r="203" spans="1:10" x14ac:dyDescent="0.25">
      <c r="A203" s="190">
        <f t="shared" si="487"/>
        <v>13</v>
      </c>
      <c r="B203" s="190">
        <v>22</v>
      </c>
      <c r="C203" s="190"/>
      <c r="D203" s="190" t="str">
        <f t="shared" ca="1" si="483"/>
        <v/>
      </c>
      <c r="E203" s="190" t="str">
        <f t="shared" ca="1" si="484"/>
        <v/>
      </c>
      <c r="F203" s="190" t="str">
        <f t="shared" ca="1" si="485"/>
        <v xml:space="preserve"> </v>
      </c>
      <c r="G203" s="190">
        <v>172</v>
      </c>
      <c r="H203" s="196"/>
      <c r="I203" s="190">
        <f t="shared" ca="1" si="486"/>
        <v>0</v>
      </c>
      <c r="J203" s="7"/>
    </row>
    <row r="204" spans="1:10" x14ac:dyDescent="0.25">
      <c r="A204" s="190">
        <f t="shared" si="487"/>
        <v>13</v>
      </c>
      <c r="B204" s="190">
        <v>23</v>
      </c>
      <c r="C204" s="190"/>
      <c r="D204" s="190" t="str">
        <f t="shared" ca="1" si="483"/>
        <v/>
      </c>
      <c r="E204" s="190" t="str">
        <f t="shared" ca="1" si="484"/>
        <v/>
      </c>
      <c r="F204" s="190" t="str">
        <f t="shared" ca="1" si="485"/>
        <v xml:space="preserve"> </v>
      </c>
      <c r="G204" s="190">
        <v>173</v>
      </c>
      <c r="H204" s="196"/>
      <c r="I204" s="190">
        <f t="shared" ca="1" si="486"/>
        <v>0</v>
      </c>
      <c r="J204" s="7"/>
    </row>
    <row r="205" spans="1:10" x14ac:dyDescent="0.25">
      <c r="A205" s="190">
        <f t="shared" si="487"/>
        <v>13</v>
      </c>
      <c r="B205" s="190">
        <v>24</v>
      </c>
      <c r="C205" s="190"/>
      <c r="D205" s="190" t="str">
        <f t="shared" ca="1" si="483"/>
        <v/>
      </c>
      <c r="E205" s="190" t="str">
        <f t="shared" ca="1" si="484"/>
        <v/>
      </c>
      <c r="F205" s="190" t="str">
        <f t="shared" ca="1" si="485"/>
        <v xml:space="preserve"> </v>
      </c>
      <c r="G205" s="190">
        <v>174</v>
      </c>
      <c r="H205" s="196"/>
      <c r="I205" s="190">
        <f t="shared" ca="1" si="486"/>
        <v>0</v>
      </c>
      <c r="J205" s="7"/>
    </row>
    <row r="206" spans="1:10" x14ac:dyDescent="0.25">
      <c r="A206" s="190">
        <f t="shared" si="487"/>
        <v>13</v>
      </c>
      <c r="B206" s="190">
        <v>25</v>
      </c>
      <c r="C206" s="190"/>
      <c r="D206" s="190" t="str">
        <f t="shared" ca="1" si="483"/>
        <v/>
      </c>
      <c r="E206" s="190" t="str">
        <f t="shared" ca="1" si="484"/>
        <v/>
      </c>
      <c r="F206" s="190" t="str">
        <f t="shared" ca="1" si="485"/>
        <v xml:space="preserve"> </v>
      </c>
      <c r="G206" s="190">
        <v>175</v>
      </c>
      <c r="H206" s="196"/>
      <c r="I206" s="190">
        <f t="shared" ca="1" si="486"/>
        <v>0</v>
      </c>
      <c r="J206" s="7"/>
    </row>
    <row r="207" spans="1:10" x14ac:dyDescent="0.25">
      <c r="A207" s="190">
        <f t="shared" si="487"/>
        <v>15</v>
      </c>
      <c r="B207" s="190">
        <v>1</v>
      </c>
      <c r="C207" s="190"/>
      <c r="D207" s="190" t="str">
        <f t="shared" ca="1" si="483"/>
        <v/>
      </c>
      <c r="E207" s="190" t="str">
        <f t="shared" ca="1" si="484"/>
        <v/>
      </c>
      <c r="F207" s="190" t="str">
        <f t="shared" ca="1" si="485"/>
        <v xml:space="preserve"> </v>
      </c>
      <c r="G207" s="190">
        <v>176</v>
      </c>
      <c r="H207" s="196"/>
      <c r="I207" s="190">
        <f t="shared" ca="1" si="486"/>
        <v>0</v>
      </c>
      <c r="J207" s="7"/>
    </row>
    <row r="208" spans="1:10" x14ac:dyDescent="0.25">
      <c r="A208" s="190">
        <f t="shared" si="487"/>
        <v>15</v>
      </c>
      <c r="B208" s="190">
        <v>2</v>
      </c>
      <c r="C208" s="190"/>
      <c r="D208" s="190" t="str">
        <f t="shared" ca="1" si="483"/>
        <v/>
      </c>
      <c r="E208" s="190" t="str">
        <f t="shared" ca="1" si="484"/>
        <v/>
      </c>
      <c r="F208" s="190" t="str">
        <f t="shared" ca="1" si="485"/>
        <v xml:space="preserve"> </v>
      </c>
      <c r="G208" s="190">
        <v>177</v>
      </c>
      <c r="H208" s="196"/>
      <c r="I208" s="190">
        <f t="shared" ca="1" si="486"/>
        <v>0</v>
      </c>
      <c r="J208" s="7"/>
    </row>
    <row r="209" spans="1:10" x14ac:dyDescent="0.25">
      <c r="A209" s="190">
        <f t="shared" si="487"/>
        <v>15</v>
      </c>
      <c r="B209" s="190">
        <v>3</v>
      </c>
      <c r="C209" s="190"/>
      <c r="D209" s="190" t="str">
        <f t="shared" ca="1" si="483"/>
        <v/>
      </c>
      <c r="E209" s="190" t="str">
        <f t="shared" ca="1" si="484"/>
        <v/>
      </c>
      <c r="F209" s="190" t="str">
        <f t="shared" ca="1" si="485"/>
        <v xml:space="preserve"> </v>
      </c>
      <c r="G209" s="190">
        <v>178</v>
      </c>
      <c r="H209" s="196"/>
      <c r="I209" s="190">
        <f t="shared" ca="1" si="486"/>
        <v>0</v>
      </c>
      <c r="J209" s="7"/>
    </row>
    <row r="210" spans="1:10" x14ac:dyDescent="0.25">
      <c r="A210" s="190">
        <f t="shared" si="487"/>
        <v>15</v>
      </c>
      <c r="B210" s="190">
        <v>4</v>
      </c>
      <c r="C210" s="190"/>
      <c r="D210" s="190" t="str">
        <f t="shared" ca="1" si="483"/>
        <v/>
      </c>
      <c r="E210" s="190" t="str">
        <f t="shared" ca="1" si="484"/>
        <v/>
      </c>
      <c r="F210" s="190" t="str">
        <f t="shared" ca="1" si="485"/>
        <v xml:space="preserve"> </v>
      </c>
      <c r="G210" s="190">
        <v>179</v>
      </c>
      <c r="H210" s="196"/>
      <c r="I210" s="190">
        <f t="shared" ca="1" si="486"/>
        <v>0</v>
      </c>
      <c r="J210" s="7"/>
    </row>
    <row r="211" spans="1:10" x14ac:dyDescent="0.25">
      <c r="A211" s="190">
        <f t="shared" si="487"/>
        <v>15</v>
      </c>
      <c r="B211" s="190">
        <v>5</v>
      </c>
      <c r="C211" s="190"/>
      <c r="D211" s="190" t="str">
        <f t="shared" ca="1" si="483"/>
        <v/>
      </c>
      <c r="E211" s="190" t="str">
        <f t="shared" ca="1" si="484"/>
        <v/>
      </c>
      <c r="F211" s="190" t="str">
        <f t="shared" ca="1" si="485"/>
        <v xml:space="preserve"> </v>
      </c>
      <c r="G211" s="190">
        <v>180</v>
      </c>
      <c r="H211" s="196"/>
      <c r="I211" s="190">
        <f t="shared" ca="1" si="486"/>
        <v>0</v>
      </c>
      <c r="J211" s="7"/>
    </row>
    <row r="212" spans="1:10" x14ac:dyDescent="0.25">
      <c r="A212" s="190">
        <f t="shared" si="487"/>
        <v>15</v>
      </c>
      <c r="B212" s="190">
        <v>6</v>
      </c>
      <c r="C212" s="190"/>
      <c r="D212" s="190" t="str">
        <f t="shared" ca="1" si="483"/>
        <v/>
      </c>
      <c r="E212" s="190" t="str">
        <f t="shared" ca="1" si="484"/>
        <v/>
      </c>
      <c r="F212" s="190" t="str">
        <f t="shared" ca="1" si="485"/>
        <v xml:space="preserve"> </v>
      </c>
      <c r="G212" s="190">
        <v>181</v>
      </c>
      <c r="H212" s="196"/>
      <c r="I212" s="190">
        <f t="shared" ca="1" si="486"/>
        <v>0</v>
      </c>
      <c r="J212" s="7"/>
    </row>
    <row r="213" spans="1:10" x14ac:dyDescent="0.25">
      <c r="A213" s="190">
        <f t="shared" si="487"/>
        <v>15</v>
      </c>
      <c r="B213" s="190">
        <v>7</v>
      </c>
      <c r="C213" s="190"/>
      <c r="D213" s="190" t="str">
        <f t="shared" ca="1" si="483"/>
        <v/>
      </c>
      <c r="E213" s="190" t="str">
        <f t="shared" ca="1" si="484"/>
        <v/>
      </c>
      <c r="F213" s="190" t="str">
        <f t="shared" ca="1" si="485"/>
        <v xml:space="preserve"> </v>
      </c>
      <c r="G213" s="190">
        <v>182</v>
      </c>
      <c r="H213" s="196"/>
      <c r="I213" s="190">
        <f t="shared" ca="1" si="486"/>
        <v>0</v>
      </c>
      <c r="J213" s="7"/>
    </row>
    <row r="214" spans="1:10" x14ac:dyDescent="0.25">
      <c r="A214" s="190">
        <f t="shared" si="487"/>
        <v>15</v>
      </c>
      <c r="B214" s="190">
        <v>8</v>
      </c>
      <c r="C214" s="190"/>
      <c r="D214" s="190" t="str">
        <f t="shared" ca="1" si="483"/>
        <v/>
      </c>
      <c r="E214" s="190" t="str">
        <f t="shared" ca="1" si="484"/>
        <v/>
      </c>
      <c r="F214" s="190" t="str">
        <f t="shared" ca="1" si="485"/>
        <v xml:space="preserve"> </v>
      </c>
      <c r="G214" s="190">
        <v>183</v>
      </c>
      <c r="H214" s="196"/>
      <c r="I214" s="190">
        <f t="shared" ca="1" si="486"/>
        <v>0</v>
      </c>
      <c r="J214" s="7"/>
    </row>
    <row r="215" spans="1:10" x14ac:dyDescent="0.25">
      <c r="A215" s="190">
        <f t="shared" si="487"/>
        <v>15</v>
      </c>
      <c r="B215" s="190">
        <v>9</v>
      </c>
      <c r="C215" s="190"/>
      <c r="D215" s="190" t="str">
        <f t="shared" ca="1" si="483"/>
        <v/>
      </c>
      <c r="E215" s="190" t="str">
        <f t="shared" ca="1" si="484"/>
        <v/>
      </c>
      <c r="F215" s="190" t="str">
        <f t="shared" ca="1" si="485"/>
        <v xml:space="preserve"> </v>
      </c>
      <c r="G215" s="190">
        <v>184</v>
      </c>
      <c r="H215" s="196"/>
      <c r="I215" s="190">
        <f t="shared" ca="1" si="486"/>
        <v>0</v>
      </c>
      <c r="J215" s="7"/>
    </row>
    <row r="216" spans="1:10" x14ac:dyDescent="0.25">
      <c r="A216" s="190">
        <f t="shared" si="487"/>
        <v>15</v>
      </c>
      <c r="B216" s="190">
        <v>10</v>
      </c>
      <c r="C216" s="190"/>
      <c r="D216" s="190" t="str">
        <f t="shared" ca="1" si="483"/>
        <v/>
      </c>
      <c r="E216" s="190" t="str">
        <f t="shared" ca="1" si="484"/>
        <v/>
      </c>
      <c r="F216" s="190" t="str">
        <f t="shared" ca="1" si="485"/>
        <v xml:space="preserve"> </v>
      </c>
      <c r="G216" s="190">
        <v>185</v>
      </c>
      <c r="H216" s="196"/>
      <c r="I216" s="190">
        <f t="shared" ca="1" si="486"/>
        <v>0</v>
      </c>
      <c r="J216" s="7"/>
    </row>
    <row r="217" spans="1:10" x14ac:dyDescent="0.25">
      <c r="A217" s="190">
        <f t="shared" si="487"/>
        <v>15</v>
      </c>
      <c r="B217" s="190">
        <v>11</v>
      </c>
      <c r="C217" s="190"/>
      <c r="D217" s="190" t="str">
        <f t="shared" ca="1" si="483"/>
        <v/>
      </c>
      <c r="E217" s="190" t="str">
        <f t="shared" ca="1" si="484"/>
        <v/>
      </c>
      <c r="F217" s="190" t="str">
        <f t="shared" ca="1" si="485"/>
        <v xml:space="preserve"> </v>
      </c>
      <c r="G217" s="190">
        <v>186</v>
      </c>
      <c r="H217" s="196"/>
      <c r="I217" s="190">
        <f t="shared" ca="1" si="486"/>
        <v>0</v>
      </c>
      <c r="J217" s="7"/>
    </row>
    <row r="218" spans="1:10" x14ac:dyDescent="0.25">
      <c r="A218" s="190">
        <f t="shared" si="487"/>
        <v>15</v>
      </c>
      <c r="B218" s="190">
        <v>12</v>
      </c>
      <c r="C218" s="190"/>
      <c r="D218" s="190" t="str">
        <f t="shared" ca="1" si="483"/>
        <v/>
      </c>
      <c r="E218" s="190" t="str">
        <f t="shared" ca="1" si="484"/>
        <v/>
      </c>
      <c r="F218" s="190" t="str">
        <f t="shared" ca="1" si="485"/>
        <v xml:space="preserve"> </v>
      </c>
      <c r="G218" s="190">
        <v>187</v>
      </c>
      <c r="H218" s="196"/>
      <c r="I218" s="190">
        <f t="shared" ca="1" si="486"/>
        <v>0</v>
      </c>
      <c r="J218" s="7"/>
    </row>
    <row r="219" spans="1:10" x14ac:dyDescent="0.25">
      <c r="A219" s="190">
        <f t="shared" si="487"/>
        <v>15</v>
      </c>
      <c r="B219" s="190">
        <v>13</v>
      </c>
      <c r="C219" s="190"/>
      <c r="D219" s="190" t="str">
        <f t="shared" ca="1" si="483"/>
        <v/>
      </c>
      <c r="E219" s="190" t="str">
        <f t="shared" ca="1" si="484"/>
        <v/>
      </c>
      <c r="F219" s="190" t="str">
        <f t="shared" ca="1" si="485"/>
        <v xml:space="preserve"> </v>
      </c>
      <c r="G219" s="190">
        <v>188</v>
      </c>
      <c r="H219" s="196"/>
      <c r="I219" s="190">
        <f t="shared" ca="1" si="486"/>
        <v>0</v>
      </c>
      <c r="J219" s="7"/>
    </row>
    <row r="220" spans="1:10" x14ac:dyDescent="0.25">
      <c r="A220" s="190">
        <f t="shared" si="487"/>
        <v>15</v>
      </c>
      <c r="B220" s="190">
        <v>14</v>
      </c>
      <c r="C220" s="190"/>
      <c r="D220" s="190" t="str">
        <f t="shared" ca="1" si="483"/>
        <v/>
      </c>
      <c r="E220" s="190" t="str">
        <f t="shared" ca="1" si="484"/>
        <v/>
      </c>
      <c r="F220" s="190" t="str">
        <f t="shared" ca="1" si="485"/>
        <v xml:space="preserve"> </v>
      </c>
      <c r="G220" s="190">
        <v>189</v>
      </c>
      <c r="H220" s="196"/>
      <c r="I220" s="190">
        <f t="shared" ca="1" si="486"/>
        <v>0</v>
      </c>
      <c r="J220" s="7"/>
    </row>
    <row r="221" spans="1:10" x14ac:dyDescent="0.25">
      <c r="A221" s="190">
        <f t="shared" si="487"/>
        <v>15</v>
      </c>
      <c r="B221" s="190">
        <v>15</v>
      </c>
      <c r="C221" s="190"/>
      <c r="D221" s="190" t="str">
        <f t="shared" ca="1" si="483"/>
        <v/>
      </c>
      <c r="E221" s="190" t="str">
        <f t="shared" ca="1" si="484"/>
        <v/>
      </c>
      <c r="F221" s="190" t="str">
        <f t="shared" ca="1" si="485"/>
        <v xml:space="preserve"> </v>
      </c>
      <c r="G221" s="190">
        <v>190</v>
      </c>
      <c r="H221" s="196"/>
      <c r="I221" s="190">
        <f t="shared" ca="1" si="486"/>
        <v>0</v>
      </c>
      <c r="J221" s="7"/>
    </row>
    <row r="222" spans="1:10" x14ac:dyDescent="0.25">
      <c r="A222" s="190">
        <f t="shared" si="487"/>
        <v>15</v>
      </c>
      <c r="B222" s="190">
        <v>16</v>
      </c>
      <c r="C222" s="190"/>
      <c r="D222" s="190" t="str">
        <f t="shared" ca="1" si="483"/>
        <v/>
      </c>
      <c r="E222" s="190" t="str">
        <f t="shared" ca="1" si="484"/>
        <v/>
      </c>
      <c r="F222" s="190" t="str">
        <f t="shared" ca="1" si="485"/>
        <v xml:space="preserve"> </v>
      </c>
      <c r="G222" s="190">
        <v>191</v>
      </c>
      <c r="H222" s="196"/>
      <c r="I222" s="190">
        <f t="shared" ca="1" si="486"/>
        <v>0</v>
      </c>
      <c r="J222" s="7"/>
    </row>
    <row r="223" spans="1:10" x14ac:dyDescent="0.25">
      <c r="A223" s="190">
        <f t="shared" si="487"/>
        <v>15</v>
      </c>
      <c r="B223" s="190">
        <v>17</v>
      </c>
      <c r="C223" s="190"/>
      <c r="D223" s="190" t="str">
        <f t="shared" ca="1" si="483"/>
        <v/>
      </c>
      <c r="E223" s="190" t="str">
        <f t="shared" ca="1" si="484"/>
        <v/>
      </c>
      <c r="F223" s="190" t="str">
        <f t="shared" ca="1" si="485"/>
        <v xml:space="preserve"> </v>
      </c>
      <c r="G223" s="190">
        <v>192</v>
      </c>
      <c r="H223" s="196"/>
      <c r="I223" s="190">
        <f t="shared" ca="1" si="486"/>
        <v>0</v>
      </c>
      <c r="J223" s="7"/>
    </row>
    <row r="224" spans="1:10" x14ac:dyDescent="0.25">
      <c r="A224" s="190">
        <f t="shared" si="487"/>
        <v>15</v>
      </c>
      <c r="B224" s="190">
        <v>18</v>
      </c>
      <c r="C224" s="190"/>
      <c r="D224" s="190" t="str">
        <f t="shared" ca="1" si="483"/>
        <v/>
      </c>
      <c r="E224" s="190" t="str">
        <f t="shared" ca="1" si="484"/>
        <v/>
      </c>
      <c r="F224" s="190" t="str">
        <f t="shared" ca="1" si="485"/>
        <v xml:space="preserve"> </v>
      </c>
      <c r="G224" s="190">
        <v>193</v>
      </c>
      <c r="H224" s="196"/>
      <c r="I224" s="190">
        <f t="shared" ca="1" si="486"/>
        <v>0</v>
      </c>
      <c r="J224" s="7"/>
    </row>
    <row r="225" spans="1:10" x14ac:dyDescent="0.25">
      <c r="A225" s="190">
        <f t="shared" si="487"/>
        <v>15</v>
      </c>
      <c r="B225" s="190">
        <v>19</v>
      </c>
      <c r="C225" s="190"/>
      <c r="D225" s="190" t="str">
        <f t="shared" ref="D225:D288" ca="1" si="488">TRIM(HLOOKUP(A225,$B$3:$AO$29,B225+2,0))</f>
        <v/>
      </c>
      <c r="E225" s="190" t="str">
        <f t="shared" ref="E225:E288" ca="1" si="489">IF(HLOOKUP(A225+1,$B$3:$AO$29,B225+2,0)=0,"",HLOOKUP(A225+1,$B$3:$AO$29,B225+2,0))</f>
        <v/>
      </c>
      <c r="F225" s="190" t="str">
        <f t="shared" ref="F225:F288" ca="1" si="490">CONCATENATE(D225," ",E225)</f>
        <v xml:space="preserve"> </v>
      </c>
      <c r="G225" s="190">
        <v>194</v>
      </c>
      <c r="H225" s="196"/>
      <c r="I225" s="190">
        <f t="shared" ca="1" si="486"/>
        <v>0</v>
      </c>
      <c r="J225" s="7"/>
    </row>
    <row r="226" spans="1:10" x14ac:dyDescent="0.25">
      <c r="A226" s="190">
        <f t="shared" si="487"/>
        <v>15</v>
      </c>
      <c r="B226" s="190">
        <v>20</v>
      </c>
      <c r="C226" s="190"/>
      <c r="D226" s="190" t="str">
        <f t="shared" ca="1" si="488"/>
        <v/>
      </c>
      <c r="E226" s="190" t="str">
        <f t="shared" ca="1" si="489"/>
        <v/>
      </c>
      <c r="F226" s="190" t="str">
        <f t="shared" ca="1" si="490"/>
        <v xml:space="preserve"> </v>
      </c>
      <c r="G226" s="190">
        <v>195</v>
      </c>
      <c r="H226" s="196"/>
      <c r="I226" s="190">
        <f t="shared" ref="I226:I289" ca="1" si="491">COUNTIF($F$32:$F$531,H226)</f>
        <v>0</v>
      </c>
      <c r="J226" s="7"/>
    </row>
    <row r="227" spans="1:10" x14ac:dyDescent="0.25">
      <c r="A227" s="190">
        <f t="shared" si="487"/>
        <v>15</v>
      </c>
      <c r="B227" s="190">
        <v>21</v>
      </c>
      <c r="C227" s="190"/>
      <c r="D227" s="190" t="str">
        <f t="shared" ca="1" si="488"/>
        <v/>
      </c>
      <c r="E227" s="190" t="str">
        <f t="shared" ca="1" si="489"/>
        <v/>
      </c>
      <c r="F227" s="190" t="str">
        <f t="shared" ca="1" si="490"/>
        <v xml:space="preserve"> </v>
      </c>
      <c r="G227" s="190">
        <v>196</v>
      </c>
      <c r="H227" s="196"/>
      <c r="I227" s="190">
        <f t="shared" ca="1" si="491"/>
        <v>0</v>
      </c>
      <c r="J227" s="7"/>
    </row>
    <row r="228" spans="1:10" x14ac:dyDescent="0.25">
      <c r="A228" s="190">
        <f t="shared" si="487"/>
        <v>15</v>
      </c>
      <c r="B228" s="190">
        <v>22</v>
      </c>
      <c r="C228" s="190"/>
      <c r="D228" s="190" t="str">
        <f t="shared" ca="1" si="488"/>
        <v/>
      </c>
      <c r="E228" s="190" t="str">
        <f t="shared" ca="1" si="489"/>
        <v/>
      </c>
      <c r="F228" s="190" t="str">
        <f t="shared" ca="1" si="490"/>
        <v xml:space="preserve"> </v>
      </c>
      <c r="G228" s="190">
        <v>197</v>
      </c>
      <c r="H228" s="196"/>
      <c r="I228" s="190">
        <f t="shared" ca="1" si="491"/>
        <v>0</v>
      </c>
      <c r="J228" s="7"/>
    </row>
    <row r="229" spans="1:10" x14ac:dyDescent="0.25">
      <c r="A229" s="190">
        <f t="shared" si="487"/>
        <v>15</v>
      </c>
      <c r="B229" s="190">
        <v>23</v>
      </c>
      <c r="C229" s="190"/>
      <c r="D229" s="190" t="str">
        <f t="shared" ca="1" si="488"/>
        <v/>
      </c>
      <c r="E229" s="190" t="str">
        <f t="shared" ca="1" si="489"/>
        <v/>
      </c>
      <c r="F229" s="190" t="str">
        <f t="shared" ca="1" si="490"/>
        <v xml:space="preserve"> </v>
      </c>
      <c r="G229" s="190">
        <v>198</v>
      </c>
      <c r="H229" s="196"/>
      <c r="I229" s="190">
        <f t="shared" ca="1" si="491"/>
        <v>0</v>
      </c>
      <c r="J229" s="7"/>
    </row>
    <row r="230" spans="1:10" x14ac:dyDescent="0.25">
      <c r="A230" s="190">
        <f t="shared" si="487"/>
        <v>15</v>
      </c>
      <c r="B230" s="190">
        <v>24</v>
      </c>
      <c r="C230" s="190"/>
      <c r="D230" s="190" t="str">
        <f t="shared" ca="1" si="488"/>
        <v/>
      </c>
      <c r="E230" s="190" t="str">
        <f t="shared" ca="1" si="489"/>
        <v/>
      </c>
      <c r="F230" s="190" t="str">
        <f t="shared" ca="1" si="490"/>
        <v xml:space="preserve"> </v>
      </c>
      <c r="G230" s="190">
        <v>199</v>
      </c>
      <c r="H230" s="196"/>
      <c r="I230" s="190">
        <f t="shared" ca="1" si="491"/>
        <v>0</v>
      </c>
      <c r="J230" s="7"/>
    </row>
    <row r="231" spans="1:10" x14ac:dyDescent="0.25">
      <c r="A231" s="190">
        <f t="shared" si="487"/>
        <v>15</v>
      </c>
      <c r="B231" s="190">
        <v>25</v>
      </c>
      <c r="C231" s="190"/>
      <c r="D231" s="190" t="str">
        <f t="shared" ca="1" si="488"/>
        <v/>
      </c>
      <c r="E231" s="190" t="str">
        <f t="shared" ca="1" si="489"/>
        <v/>
      </c>
      <c r="F231" s="190" t="str">
        <f t="shared" ca="1" si="490"/>
        <v xml:space="preserve"> </v>
      </c>
      <c r="G231" s="190">
        <v>200</v>
      </c>
      <c r="H231" s="196"/>
      <c r="I231" s="190">
        <f t="shared" ca="1" si="491"/>
        <v>0</v>
      </c>
      <c r="J231" s="7"/>
    </row>
    <row r="232" spans="1:10" x14ac:dyDescent="0.25">
      <c r="A232" s="190">
        <f t="shared" si="487"/>
        <v>17</v>
      </c>
      <c r="B232" s="190">
        <v>1</v>
      </c>
      <c r="C232" s="190"/>
      <c r="D232" s="190" t="str">
        <f t="shared" ca="1" si="488"/>
        <v/>
      </c>
      <c r="E232" s="190" t="str">
        <f t="shared" ca="1" si="489"/>
        <v/>
      </c>
      <c r="F232" s="190" t="str">
        <f t="shared" ca="1" si="490"/>
        <v xml:space="preserve"> </v>
      </c>
      <c r="G232" s="190">
        <v>201</v>
      </c>
      <c r="H232" s="196"/>
      <c r="I232" s="190">
        <f t="shared" ca="1" si="491"/>
        <v>0</v>
      </c>
      <c r="J232" s="7"/>
    </row>
    <row r="233" spans="1:10" x14ac:dyDescent="0.25">
      <c r="A233" s="190">
        <f t="shared" si="487"/>
        <v>17</v>
      </c>
      <c r="B233" s="190">
        <v>2</v>
      </c>
      <c r="C233" s="190"/>
      <c r="D233" s="190" t="str">
        <f t="shared" ca="1" si="488"/>
        <v/>
      </c>
      <c r="E233" s="190" t="str">
        <f t="shared" ca="1" si="489"/>
        <v/>
      </c>
      <c r="F233" s="190" t="str">
        <f t="shared" ca="1" si="490"/>
        <v xml:space="preserve"> </v>
      </c>
      <c r="G233" s="190">
        <v>202</v>
      </c>
      <c r="H233" s="196"/>
      <c r="I233" s="190">
        <f t="shared" ca="1" si="491"/>
        <v>0</v>
      </c>
      <c r="J233" s="7"/>
    </row>
    <row r="234" spans="1:10" x14ac:dyDescent="0.25">
      <c r="A234" s="190">
        <f t="shared" si="487"/>
        <v>17</v>
      </c>
      <c r="B234" s="190">
        <v>3</v>
      </c>
      <c r="C234" s="190"/>
      <c r="D234" s="190" t="str">
        <f t="shared" ca="1" si="488"/>
        <v/>
      </c>
      <c r="E234" s="190" t="str">
        <f t="shared" ca="1" si="489"/>
        <v/>
      </c>
      <c r="F234" s="190" t="str">
        <f t="shared" ca="1" si="490"/>
        <v xml:space="preserve"> </v>
      </c>
      <c r="G234" s="190">
        <v>203</v>
      </c>
      <c r="H234" s="196"/>
      <c r="I234" s="190">
        <f t="shared" ca="1" si="491"/>
        <v>0</v>
      </c>
      <c r="J234" s="7"/>
    </row>
    <row r="235" spans="1:10" x14ac:dyDescent="0.25">
      <c r="A235" s="190">
        <f t="shared" si="487"/>
        <v>17</v>
      </c>
      <c r="B235" s="190">
        <v>4</v>
      </c>
      <c r="C235" s="190"/>
      <c r="D235" s="190" t="str">
        <f t="shared" ca="1" si="488"/>
        <v/>
      </c>
      <c r="E235" s="190" t="str">
        <f t="shared" ca="1" si="489"/>
        <v/>
      </c>
      <c r="F235" s="190" t="str">
        <f t="shared" ca="1" si="490"/>
        <v xml:space="preserve"> </v>
      </c>
      <c r="G235" s="190">
        <v>204</v>
      </c>
      <c r="H235" s="196"/>
      <c r="I235" s="190">
        <f t="shared" ca="1" si="491"/>
        <v>0</v>
      </c>
      <c r="J235" s="7"/>
    </row>
    <row r="236" spans="1:10" x14ac:dyDescent="0.25">
      <c r="A236" s="190">
        <f t="shared" ref="A236:A299" si="492">IF(B235&gt;B236,A235+2,A235)</f>
        <v>17</v>
      </c>
      <c r="B236" s="190">
        <v>5</v>
      </c>
      <c r="C236" s="190"/>
      <c r="D236" s="190" t="str">
        <f t="shared" ca="1" si="488"/>
        <v/>
      </c>
      <c r="E236" s="190" t="str">
        <f t="shared" ca="1" si="489"/>
        <v/>
      </c>
      <c r="F236" s="190" t="str">
        <f t="shared" ca="1" si="490"/>
        <v xml:space="preserve"> </v>
      </c>
      <c r="G236" s="190">
        <v>205</v>
      </c>
      <c r="H236" s="196"/>
      <c r="I236" s="190">
        <f t="shared" ca="1" si="491"/>
        <v>0</v>
      </c>
      <c r="J236" s="7"/>
    </row>
    <row r="237" spans="1:10" x14ac:dyDescent="0.25">
      <c r="A237" s="190">
        <f t="shared" si="492"/>
        <v>17</v>
      </c>
      <c r="B237" s="190">
        <v>6</v>
      </c>
      <c r="C237" s="190"/>
      <c r="D237" s="190" t="str">
        <f t="shared" ca="1" si="488"/>
        <v/>
      </c>
      <c r="E237" s="190" t="str">
        <f t="shared" ca="1" si="489"/>
        <v/>
      </c>
      <c r="F237" s="190" t="str">
        <f t="shared" ca="1" si="490"/>
        <v xml:space="preserve"> </v>
      </c>
      <c r="G237" s="190">
        <v>206</v>
      </c>
      <c r="H237" s="196"/>
      <c r="I237" s="190">
        <f t="shared" ca="1" si="491"/>
        <v>0</v>
      </c>
      <c r="J237" s="7"/>
    </row>
    <row r="238" spans="1:10" x14ac:dyDescent="0.25">
      <c r="A238" s="190">
        <f t="shared" si="492"/>
        <v>17</v>
      </c>
      <c r="B238" s="190">
        <v>7</v>
      </c>
      <c r="C238" s="190"/>
      <c r="D238" s="190" t="str">
        <f t="shared" ca="1" si="488"/>
        <v/>
      </c>
      <c r="E238" s="190" t="str">
        <f t="shared" ca="1" si="489"/>
        <v/>
      </c>
      <c r="F238" s="190" t="str">
        <f t="shared" ca="1" si="490"/>
        <v xml:space="preserve"> </v>
      </c>
      <c r="G238" s="190">
        <v>207</v>
      </c>
      <c r="H238" s="196"/>
      <c r="I238" s="190">
        <f t="shared" ca="1" si="491"/>
        <v>0</v>
      </c>
      <c r="J238" s="7"/>
    </row>
    <row r="239" spans="1:10" x14ac:dyDescent="0.25">
      <c r="A239" s="190">
        <f t="shared" si="492"/>
        <v>17</v>
      </c>
      <c r="B239" s="190">
        <v>8</v>
      </c>
      <c r="C239" s="190"/>
      <c r="D239" s="190" t="str">
        <f t="shared" ca="1" si="488"/>
        <v/>
      </c>
      <c r="E239" s="190" t="str">
        <f t="shared" ca="1" si="489"/>
        <v/>
      </c>
      <c r="F239" s="190" t="str">
        <f t="shared" ca="1" si="490"/>
        <v xml:space="preserve"> </v>
      </c>
      <c r="G239" s="190">
        <v>208</v>
      </c>
      <c r="H239" s="196"/>
      <c r="I239" s="190">
        <f t="shared" ca="1" si="491"/>
        <v>0</v>
      </c>
      <c r="J239" s="7"/>
    </row>
    <row r="240" spans="1:10" x14ac:dyDescent="0.25">
      <c r="A240" s="190">
        <f t="shared" si="492"/>
        <v>17</v>
      </c>
      <c r="B240" s="190">
        <v>9</v>
      </c>
      <c r="C240" s="190"/>
      <c r="D240" s="190" t="str">
        <f t="shared" ca="1" si="488"/>
        <v/>
      </c>
      <c r="E240" s="190" t="str">
        <f t="shared" ca="1" si="489"/>
        <v/>
      </c>
      <c r="F240" s="190" t="str">
        <f t="shared" ca="1" si="490"/>
        <v xml:space="preserve"> </v>
      </c>
      <c r="G240" s="190">
        <v>209</v>
      </c>
      <c r="H240" s="196"/>
      <c r="I240" s="190">
        <f t="shared" ca="1" si="491"/>
        <v>0</v>
      </c>
      <c r="J240" s="7"/>
    </row>
    <row r="241" spans="1:10" x14ac:dyDescent="0.25">
      <c r="A241" s="190">
        <f t="shared" si="492"/>
        <v>17</v>
      </c>
      <c r="B241" s="190">
        <v>10</v>
      </c>
      <c r="C241" s="190"/>
      <c r="D241" s="190" t="str">
        <f t="shared" ca="1" si="488"/>
        <v/>
      </c>
      <c r="E241" s="190" t="str">
        <f t="shared" ca="1" si="489"/>
        <v/>
      </c>
      <c r="F241" s="190" t="str">
        <f t="shared" ca="1" si="490"/>
        <v xml:space="preserve"> </v>
      </c>
      <c r="G241" s="190">
        <v>210</v>
      </c>
      <c r="H241" s="196"/>
      <c r="I241" s="190">
        <f t="shared" ca="1" si="491"/>
        <v>0</v>
      </c>
      <c r="J241" s="7"/>
    </row>
    <row r="242" spans="1:10" x14ac:dyDescent="0.25">
      <c r="A242" s="190">
        <f t="shared" si="492"/>
        <v>17</v>
      </c>
      <c r="B242" s="190">
        <v>11</v>
      </c>
      <c r="C242" s="190"/>
      <c r="D242" s="190" t="str">
        <f t="shared" ca="1" si="488"/>
        <v/>
      </c>
      <c r="E242" s="190" t="str">
        <f t="shared" ca="1" si="489"/>
        <v/>
      </c>
      <c r="F242" s="190" t="str">
        <f t="shared" ca="1" si="490"/>
        <v xml:space="preserve"> </v>
      </c>
      <c r="G242" s="190">
        <v>211</v>
      </c>
      <c r="H242" s="196"/>
      <c r="I242" s="190">
        <f t="shared" ca="1" si="491"/>
        <v>0</v>
      </c>
      <c r="J242" s="7"/>
    </row>
    <row r="243" spans="1:10" x14ac:dyDescent="0.25">
      <c r="A243" s="190">
        <f t="shared" si="492"/>
        <v>17</v>
      </c>
      <c r="B243" s="190">
        <v>12</v>
      </c>
      <c r="C243" s="190"/>
      <c r="D243" s="190" t="str">
        <f t="shared" ca="1" si="488"/>
        <v/>
      </c>
      <c r="E243" s="190" t="str">
        <f t="shared" ca="1" si="489"/>
        <v/>
      </c>
      <c r="F243" s="190" t="str">
        <f t="shared" ca="1" si="490"/>
        <v xml:space="preserve"> </v>
      </c>
      <c r="G243" s="190">
        <v>212</v>
      </c>
      <c r="H243" s="196"/>
      <c r="I243" s="190">
        <f t="shared" ca="1" si="491"/>
        <v>0</v>
      </c>
      <c r="J243" s="7"/>
    </row>
    <row r="244" spans="1:10" x14ac:dyDescent="0.25">
      <c r="A244" s="190">
        <f t="shared" si="492"/>
        <v>17</v>
      </c>
      <c r="B244" s="190">
        <v>13</v>
      </c>
      <c r="C244" s="190"/>
      <c r="D244" s="190" t="str">
        <f t="shared" ca="1" si="488"/>
        <v/>
      </c>
      <c r="E244" s="190" t="str">
        <f t="shared" ca="1" si="489"/>
        <v/>
      </c>
      <c r="F244" s="190" t="str">
        <f t="shared" ca="1" si="490"/>
        <v xml:space="preserve"> </v>
      </c>
      <c r="G244" s="190">
        <v>213</v>
      </c>
      <c r="H244" s="196"/>
      <c r="I244" s="190">
        <f t="shared" ca="1" si="491"/>
        <v>0</v>
      </c>
      <c r="J244" s="7"/>
    </row>
    <row r="245" spans="1:10" x14ac:dyDescent="0.25">
      <c r="A245" s="190">
        <f t="shared" si="492"/>
        <v>17</v>
      </c>
      <c r="B245" s="190">
        <v>14</v>
      </c>
      <c r="C245" s="190"/>
      <c r="D245" s="190" t="str">
        <f t="shared" ca="1" si="488"/>
        <v/>
      </c>
      <c r="E245" s="190" t="str">
        <f t="shared" ca="1" si="489"/>
        <v/>
      </c>
      <c r="F245" s="190" t="str">
        <f t="shared" ca="1" si="490"/>
        <v xml:space="preserve"> </v>
      </c>
      <c r="G245" s="190">
        <v>214</v>
      </c>
      <c r="H245" s="196"/>
      <c r="I245" s="190">
        <f t="shared" ca="1" si="491"/>
        <v>0</v>
      </c>
      <c r="J245" s="7"/>
    </row>
    <row r="246" spans="1:10" x14ac:dyDescent="0.25">
      <c r="A246" s="190">
        <f t="shared" si="492"/>
        <v>17</v>
      </c>
      <c r="B246" s="190">
        <v>15</v>
      </c>
      <c r="C246" s="190"/>
      <c r="D246" s="190" t="str">
        <f t="shared" ca="1" si="488"/>
        <v/>
      </c>
      <c r="E246" s="190" t="str">
        <f t="shared" ca="1" si="489"/>
        <v/>
      </c>
      <c r="F246" s="190" t="str">
        <f t="shared" ca="1" si="490"/>
        <v xml:space="preserve"> </v>
      </c>
      <c r="G246" s="190">
        <v>215</v>
      </c>
      <c r="H246" s="196"/>
      <c r="I246" s="190">
        <f t="shared" ca="1" si="491"/>
        <v>0</v>
      </c>
      <c r="J246" s="7"/>
    </row>
    <row r="247" spans="1:10" x14ac:dyDescent="0.25">
      <c r="A247" s="190">
        <f t="shared" si="492"/>
        <v>17</v>
      </c>
      <c r="B247" s="190">
        <v>16</v>
      </c>
      <c r="C247" s="190"/>
      <c r="D247" s="190" t="str">
        <f t="shared" ca="1" si="488"/>
        <v/>
      </c>
      <c r="E247" s="190" t="str">
        <f t="shared" ca="1" si="489"/>
        <v/>
      </c>
      <c r="F247" s="190" t="str">
        <f t="shared" ca="1" si="490"/>
        <v xml:space="preserve"> </v>
      </c>
      <c r="G247" s="190">
        <v>216</v>
      </c>
      <c r="H247" s="196"/>
      <c r="I247" s="190">
        <f t="shared" ca="1" si="491"/>
        <v>0</v>
      </c>
      <c r="J247" s="7"/>
    </row>
    <row r="248" spans="1:10" x14ac:dyDescent="0.25">
      <c r="A248" s="190">
        <f t="shared" si="492"/>
        <v>17</v>
      </c>
      <c r="B248" s="190">
        <v>17</v>
      </c>
      <c r="C248" s="190"/>
      <c r="D248" s="190" t="str">
        <f t="shared" ca="1" si="488"/>
        <v/>
      </c>
      <c r="E248" s="190" t="str">
        <f t="shared" ca="1" si="489"/>
        <v/>
      </c>
      <c r="F248" s="190" t="str">
        <f t="shared" ca="1" si="490"/>
        <v xml:space="preserve"> </v>
      </c>
      <c r="G248" s="190">
        <v>217</v>
      </c>
      <c r="H248" s="196"/>
      <c r="I248" s="190">
        <f t="shared" ca="1" si="491"/>
        <v>0</v>
      </c>
      <c r="J248" s="7"/>
    </row>
    <row r="249" spans="1:10" x14ac:dyDescent="0.25">
      <c r="A249" s="190">
        <f t="shared" si="492"/>
        <v>17</v>
      </c>
      <c r="B249" s="190">
        <v>18</v>
      </c>
      <c r="C249" s="190"/>
      <c r="D249" s="190" t="str">
        <f t="shared" ca="1" si="488"/>
        <v/>
      </c>
      <c r="E249" s="190" t="str">
        <f t="shared" ca="1" si="489"/>
        <v/>
      </c>
      <c r="F249" s="190" t="str">
        <f t="shared" ca="1" si="490"/>
        <v xml:space="preserve"> </v>
      </c>
      <c r="G249" s="190">
        <v>218</v>
      </c>
      <c r="H249" s="196"/>
      <c r="I249" s="190">
        <f t="shared" ca="1" si="491"/>
        <v>0</v>
      </c>
      <c r="J249" s="7"/>
    </row>
    <row r="250" spans="1:10" x14ac:dyDescent="0.25">
      <c r="A250" s="190">
        <f t="shared" si="492"/>
        <v>17</v>
      </c>
      <c r="B250" s="190">
        <v>19</v>
      </c>
      <c r="C250" s="190"/>
      <c r="D250" s="190" t="str">
        <f t="shared" ca="1" si="488"/>
        <v/>
      </c>
      <c r="E250" s="190" t="str">
        <f t="shared" ca="1" si="489"/>
        <v/>
      </c>
      <c r="F250" s="190" t="str">
        <f t="shared" ca="1" si="490"/>
        <v xml:space="preserve"> </v>
      </c>
      <c r="G250" s="190">
        <v>219</v>
      </c>
      <c r="H250" s="196"/>
      <c r="I250" s="190">
        <f t="shared" ca="1" si="491"/>
        <v>0</v>
      </c>
      <c r="J250" s="7"/>
    </row>
    <row r="251" spans="1:10" x14ac:dyDescent="0.25">
      <c r="A251" s="190">
        <f t="shared" si="492"/>
        <v>17</v>
      </c>
      <c r="B251" s="190">
        <v>20</v>
      </c>
      <c r="C251" s="190"/>
      <c r="D251" s="190" t="str">
        <f t="shared" ca="1" si="488"/>
        <v/>
      </c>
      <c r="E251" s="190" t="str">
        <f t="shared" ca="1" si="489"/>
        <v/>
      </c>
      <c r="F251" s="190" t="str">
        <f t="shared" ca="1" si="490"/>
        <v xml:space="preserve"> </v>
      </c>
      <c r="G251" s="190">
        <v>220</v>
      </c>
      <c r="H251" s="196"/>
      <c r="I251" s="190">
        <f t="shared" ca="1" si="491"/>
        <v>0</v>
      </c>
      <c r="J251" s="7"/>
    </row>
    <row r="252" spans="1:10" x14ac:dyDescent="0.25">
      <c r="A252" s="190">
        <f t="shared" si="492"/>
        <v>17</v>
      </c>
      <c r="B252" s="190">
        <v>21</v>
      </c>
      <c r="C252" s="190"/>
      <c r="D252" s="190" t="str">
        <f t="shared" ca="1" si="488"/>
        <v/>
      </c>
      <c r="E252" s="190" t="str">
        <f t="shared" ca="1" si="489"/>
        <v/>
      </c>
      <c r="F252" s="190" t="str">
        <f t="shared" ca="1" si="490"/>
        <v xml:space="preserve"> </v>
      </c>
      <c r="G252" s="190">
        <v>221</v>
      </c>
      <c r="H252" s="196"/>
      <c r="I252" s="190">
        <f t="shared" ca="1" si="491"/>
        <v>0</v>
      </c>
      <c r="J252" s="7"/>
    </row>
    <row r="253" spans="1:10" x14ac:dyDescent="0.25">
      <c r="A253" s="190">
        <f t="shared" si="492"/>
        <v>17</v>
      </c>
      <c r="B253" s="190">
        <v>22</v>
      </c>
      <c r="C253" s="190"/>
      <c r="D253" s="190" t="str">
        <f t="shared" ca="1" si="488"/>
        <v/>
      </c>
      <c r="E253" s="190" t="str">
        <f t="shared" ca="1" si="489"/>
        <v/>
      </c>
      <c r="F253" s="190" t="str">
        <f t="shared" ca="1" si="490"/>
        <v xml:space="preserve"> </v>
      </c>
      <c r="G253" s="190">
        <v>222</v>
      </c>
      <c r="H253" s="196"/>
      <c r="I253" s="190">
        <f t="shared" ca="1" si="491"/>
        <v>0</v>
      </c>
      <c r="J253" s="7"/>
    </row>
    <row r="254" spans="1:10" x14ac:dyDescent="0.25">
      <c r="A254" s="190">
        <f t="shared" si="492"/>
        <v>17</v>
      </c>
      <c r="B254" s="190">
        <v>23</v>
      </c>
      <c r="C254" s="190"/>
      <c r="D254" s="190" t="str">
        <f t="shared" ca="1" si="488"/>
        <v/>
      </c>
      <c r="E254" s="190" t="str">
        <f t="shared" ca="1" si="489"/>
        <v/>
      </c>
      <c r="F254" s="190" t="str">
        <f t="shared" ca="1" si="490"/>
        <v xml:space="preserve"> </v>
      </c>
      <c r="G254" s="190">
        <v>223</v>
      </c>
      <c r="H254" s="196"/>
      <c r="I254" s="190">
        <f t="shared" ca="1" si="491"/>
        <v>0</v>
      </c>
      <c r="J254" s="7"/>
    </row>
    <row r="255" spans="1:10" x14ac:dyDescent="0.25">
      <c r="A255" s="190">
        <f t="shared" si="492"/>
        <v>17</v>
      </c>
      <c r="B255" s="190">
        <v>24</v>
      </c>
      <c r="C255" s="190"/>
      <c r="D255" s="190" t="str">
        <f t="shared" ca="1" si="488"/>
        <v/>
      </c>
      <c r="E255" s="190" t="str">
        <f t="shared" ca="1" si="489"/>
        <v/>
      </c>
      <c r="F255" s="190" t="str">
        <f t="shared" ca="1" si="490"/>
        <v xml:space="preserve"> </v>
      </c>
      <c r="G255" s="190">
        <v>224</v>
      </c>
      <c r="H255" s="196"/>
      <c r="I255" s="190">
        <f t="shared" ca="1" si="491"/>
        <v>0</v>
      </c>
      <c r="J255" s="7"/>
    </row>
    <row r="256" spans="1:10" x14ac:dyDescent="0.25">
      <c r="A256" s="190">
        <f t="shared" si="492"/>
        <v>17</v>
      </c>
      <c r="B256" s="190">
        <v>25</v>
      </c>
      <c r="C256" s="190"/>
      <c r="D256" s="190" t="str">
        <f t="shared" ca="1" si="488"/>
        <v/>
      </c>
      <c r="E256" s="190" t="str">
        <f t="shared" ca="1" si="489"/>
        <v/>
      </c>
      <c r="F256" s="190" t="str">
        <f t="shared" ca="1" si="490"/>
        <v xml:space="preserve"> </v>
      </c>
      <c r="G256" s="190">
        <v>225</v>
      </c>
      <c r="H256" s="196"/>
      <c r="I256" s="190">
        <f t="shared" ca="1" si="491"/>
        <v>0</v>
      </c>
      <c r="J256" s="7"/>
    </row>
    <row r="257" spans="1:10" x14ac:dyDescent="0.25">
      <c r="A257" s="190">
        <f t="shared" si="492"/>
        <v>19</v>
      </c>
      <c r="B257" s="190">
        <v>1</v>
      </c>
      <c r="C257" s="190"/>
      <c r="D257" s="190" t="str">
        <f t="shared" ca="1" si="488"/>
        <v/>
      </c>
      <c r="E257" s="190" t="str">
        <f t="shared" ca="1" si="489"/>
        <v/>
      </c>
      <c r="F257" s="190" t="str">
        <f t="shared" ca="1" si="490"/>
        <v xml:space="preserve"> </v>
      </c>
      <c r="G257" s="190">
        <v>226</v>
      </c>
      <c r="H257" s="196"/>
      <c r="I257" s="190">
        <f t="shared" ca="1" si="491"/>
        <v>0</v>
      </c>
      <c r="J257" s="7"/>
    </row>
    <row r="258" spans="1:10" x14ac:dyDescent="0.25">
      <c r="A258" s="190">
        <f t="shared" si="492"/>
        <v>19</v>
      </c>
      <c r="B258" s="190">
        <v>2</v>
      </c>
      <c r="C258" s="190"/>
      <c r="D258" s="190" t="str">
        <f t="shared" ca="1" si="488"/>
        <v/>
      </c>
      <c r="E258" s="190" t="str">
        <f t="shared" ca="1" si="489"/>
        <v/>
      </c>
      <c r="F258" s="190" t="str">
        <f t="shared" ca="1" si="490"/>
        <v xml:space="preserve"> </v>
      </c>
      <c r="G258" s="190">
        <v>227</v>
      </c>
      <c r="H258" s="196"/>
      <c r="I258" s="190">
        <f t="shared" ca="1" si="491"/>
        <v>0</v>
      </c>
      <c r="J258" s="7"/>
    </row>
    <row r="259" spans="1:10" x14ac:dyDescent="0.25">
      <c r="A259" s="190">
        <f t="shared" si="492"/>
        <v>19</v>
      </c>
      <c r="B259" s="190">
        <v>3</v>
      </c>
      <c r="C259" s="190"/>
      <c r="D259" s="190" t="str">
        <f t="shared" ca="1" si="488"/>
        <v/>
      </c>
      <c r="E259" s="190" t="str">
        <f t="shared" ca="1" si="489"/>
        <v/>
      </c>
      <c r="F259" s="190" t="str">
        <f t="shared" ca="1" si="490"/>
        <v xml:space="preserve"> </v>
      </c>
      <c r="G259" s="190">
        <v>228</v>
      </c>
      <c r="H259" s="196"/>
      <c r="I259" s="190">
        <f t="shared" ca="1" si="491"/>
        <v>0</v>
      </c>
      <c r="J259" s="7"/>
    </row>
    <row r="260" spans="1:10" x14ac:dyDescent="0.25">
      <c r="A260" s="190">
        <f t="shared" si="492"/>
        <v>19</v>
      </c>
      <c r="B260" s="190">
        <v>4</v>
      </c>
      <c r="C260" s="190"/>
      <c r="D260" s="190" t="str">
        <f t="shared" ca="1" si="488"/>
        <v/>
      </c>
      <c r="E260" s="190" t="str">
        <f t="shared" ca="1" si="489"/>
        <v/>
      </c>
      <c r="F260" s="190" t="str">
        <f t="shared" ca="1" si="490"/>
        <v xml:space="preserve"> </v>
      </c>
      <c r="G260" s="190">
        <v>229</v>
      </c>
      <c r="H260" s="196"/>
      <c r="I260" s="190">
        <f t="shared" ca="1" si="491"/>
        <v>0</v>
      </c>
      <c r="J260" s="7"/>
    </row>
    <row r="261" spans="1:10" x14ac:dyDescent="0.25">
      <c r="A261" s="190">
        <f t="shared" si="492"/>
        <v>19</v>
      </c>
      <c r="B261" s="190">
        <v>5</v>
      </c>
      <c r="C261" s="190"/>
      <c r="D261" s="190" t="str">
        <f t="shared" ca="1" si="488"/>
        <v/>
      </c>
      <c r="E261" s="190" t="str">
        <f t="shared" ca="1" si="489"/>
        <v/>
      </c>
      <c r="F261" s="190" t="str">
        <f t="shared" ca="1" si="490"/>
        <v xml:space="preserve"> </v>
      </c>
      <c r="G261" s="190">
        <v>230</v>
      </c>
      <c r="H261" s="196"/>
      <c r="I261" s="190">
        <f t="shared" ca="1" si="491"/>
        <v>0</v>
      </c>
      <c r="J261" s="7"/>
    </row>
    <row r="262" spans="1:10" x14ac:dyDescent="0.25">
      <c r="A262" s="190">
        <f t="shared" si="492"/>
        <v>19</v>
      </c>
      <c r="B262" s="190">
        <v>6</v>
      </c>
      <c r="C262" s="190"/>
      <c r="D262" s="190" t="str">
        <f t="shared" ca="1" si="488"/>
        <v/>
      </c>
      <c r="E262" s="190" t="str">
        <f t="shared" ca="1" si="489"/>
        <v/>
      </c>
      <c r="F262" s="190" t="str">
        <f t="shared" ca="1" si="490"/>
        <v xml:space="preserve"> </v>
      </c>
      <c r="G262" s="190">
        <v>231</v>
      </c>
      <c r="H262" s="196"/>
      <c r="I262" s="190">
        <f t="shared" ca="1" si="491"/>
        <v>0</v>
      </c>
      <c r="J262" s="7"/>
    </row>
    <row r="263" spans="1:10" x14ac:dyDescent="0.25">
      <c r="A263" s="190">
        <f t="shared" si="492"/>
        <v>19</v>
      </c>
      <c r="B263" s="190">
        <v>7</v>
      </c>
      <c r="C263" s="190"/>
      <c r="D263" s="190" t="str">
        <f t="shared" ca="1" si="488"/>
        <v/>
      </c>
      <c r="E263" s="190" t="str">
        <f t="shared" ca="1" si="489"/>
        <v/>
      </c>
      <c r="F263" s="190" t="str">
        <f t="shared" ca="1" si="490"/>
        <v xml:space="preserve"> </v>
      </c>
      <c r="G263" s="190">
        <v>232</v>
      </c>
      <c r="H263" s="196"/>
      <c r="I263" s="190">
        <f t="shared" ca="1" si="491"/>
        <v>0</v>
      </c>
      <c r="J263" s="7"/>
    </row>
    <row r="264" spans="1:10" x14ac:dyDescent="0.25">
      <c r="A264" s="190">
        <f t="shared" si="492"/>
        <v>19</v>
      </c>
      <c r="B264" s="190">
        <v>8</v>
      </c>
      <c r="C264" s="190"/>
      <c r="D264" s="190" t="str">
        <f t="shared" ca="1" si="488"/>
        <v/>
      </c>
      <c r="E264" s="190" t="str">
        <f t="shared" ca="1" si="489"/>
        <v/>
      </c>
      <c r="F264" s="190" t="str">
        <f t="shared" ca="1" si="490"/>
        <v xml:space="preserve"> </v>
      </c>
      <c r="G264" s="190">
        <v>233</v>
      </c>
      <c r="H264" s="196"/>
      <c r="I264" s="190">
        <f t="shared" ca="1" si="491"/>
        <v>0</v>
      </c>
      <c r="J264" s="7"/>
    </row>
    <row r="265" spans="1:10" x14ac:dyDescent="0.25">
      <c r="A265" s="190">
        <f t="shared" si="492"/>
        <v>19</v>
      </c>
      <c r="B265" s="190">
        <v>9</v>
      </c>
      <c r="C265" s="190"/>
      <c r="D265" s="190" t="str">
        <f t="shared" ca="1" si="488"/>
        <v/>
      </c>
      <c r="E265" s="190" t="str">
        <f t="shared" ca="1" si="489"/>
        <v/>
      </c>
      <c r="F265" s="190" t="str">
        <f t="shared" ca="1" si="490"/>
        <v xml:space="preserve"> </v>
      </c>
      <c r="G265" s="190">
        <v>234</v>
      </c>
      <c r="H265" s="196"/>
      <c r="I265" s="190">
        <f t="shared" ca="1" si="491"/>
        <v>0</v>
      </c>
      <c r="J265" s="7"/>
    </row>
    <row r="266" spans="1:10" x14ac:dyDescent="0.25">
      <c r="A266" s="190">
        <f t="shared" si="492"/>
        <v>19</v>
      </c>
      <c r="B266" s="190">
        <v>10</v>
      </c>
      <c r="C266" s="190"/>
      <c r="D266" s="190" t="str">
        <f t="shared" ca="1" si="488"/>
        <v/>
      </c>
      <c r="E266" s="190" t="str">
        <f t="shared" ca="1" si="489"/>
        <v/>
      </c>
      <c r="F266" s="190" t="str">
        <f t="shared" ca="1" si="490"/>
        <v xml:space="preserve"> </v>
      </c>
      <c r="G266" s="190">
        <v>235</v>
      </c>
      <c r="H266" s="196"/>
      <c r="I266" s="190">
        <f t="shared" ca="1" si="491"/>
        <v>0</v>
      </c>
      <c r="J266" s="7"/>
    </row>
    <row r="267" spans="1:10" x14ac:dyDescent="0.25">
      <c r="A267" s="190">
        <f t="shared" si="492"/>
        <v>19</v>
      </c>
      <c r="B267" s="190">
        <v>11</v>
      </c>
      <c r="C267" s="190"/>
      <c r="D267" s="190" t="str">
        <f t="shared" ca="1" si="488"/>
        <v/>
      </c>
      <c r="E267" s="190" t="str">
        <f t="shared" ca="1" si="489"/>
        <v/>
      </c>
      <c r="F267" s="190" t="str">
        <f t="shared" ca="1" si="490"/>
        <v xml:space="preserve"> </v>
      </c>
      <c r="G267" s="190">
        <v>236</v>
      </c>
      <c r="H267" s="196"/>
      <c r="I267" s="190">
        <f t="shared" ca="1" si="491"/>
        <v>0</v>
      </c>
      <c r="J267" s="7"/>
    </row>
    <row r="268" spans="1:10" x14ac:dyDescent="0.25">
      <c r="A268" s="190">
        <f t="shared" si="492"/>
        <v>19</v>
      </c>
      <c r="B268" s="190">
        <v>12</v>
      </c>
      <c r="C268" s="190"/>
      <c r="D268" s="190" t="str">
        <f t="shared" ca="1" si="488"/>
        <v/>
      </c>
      <c r="E268" s="190" t="str">
        <f t="shared" ca="1" si="489"/>
        <v/>
      </c>
      <c r="F268" s="190" t="str">
        <f t="shared" ca="1" si="490"/>
        <v xml:space="preserve"> </v>
      </c>
      <c r="G268" s="190">
        <v>237</v>
      </c>
      <c r="H268" s="196"/>
      <c r="I268" s="190">
        <f t="shared" ca="1" si="491"/>
        <v>0</v>
      </c>
      <c r="J268" s="7"/>
    </row>
    <row r="269" spans="1:10" x14ac:dyDescent="0.25">
      <c r="A269" s="190">
        <f t="shared" si="492"/>
        <v>19</v>
      </c>
      <c r="B269" s="190">
        <v>13</v>
      </c>
      <c r="C269" s="190"/>
      <c r="D269" s="190" t="str">
        <f t="shared" ca="1" si="488"/>
        <v/>
      </c>
      <c r="E269" s="190" t="str">
        <f t="shared" ca="1" si="489"/>
        <v/>
      </c>
      <c r="F269" s="190" t="str">
        <f t="shared" ca="1" si="490"/>
        <v xml:space="preserve"> </v>
      </c>
      <c r="G269" s="190">
        <v>238</v>
      </c>
      <c r="H269" s="196"/>
      <c r="I269" s="190">
        <f t="shared" ca="1" si="491"/>
        <v>0</v>
      </c>
      <c r="J269" s="7"/>
    </row>
    <row r="270" spans="1:10" x14ac:dyDescent="0.25">
      <c r="A270" s="190">
        <f t="shared" si="492"/>
        <v>19</v>
      </c>
      <c r="B270" s="190">
        <v>14</v>
      </c>
      <c r="C270" s="190"/>
      <c r="D270" s="190" t="str">
        <f t="shared" ca="1" si="488"/>
        <v/>
      </c>
      <c r="E270" s="190" t="str">
        <f t="shared" ca="1" si="489"/>
        <v/>
      </c>
      <c r="F270" s="190" t="str">
        <f t="shared" ca="1" si="490"/>
        <v xml:space="preserve"> </v>
      </c>
      <c r="G270" s="190">
        <v>239</v>
      </c>
      <c r="H270" s="196"/>
      <c r="I270" s="190">
        <f t="shared" ca="1" si="491"/>
        <v>0</v>
      </c>
      <c r="J270" s="7"/>
    </row>
    <row r="271" spans="1:10" x14ac:dyDescent="0.25">
      <c r="A271" s="190">
        <f t="shared" si="492"/>
        <v>19</v>
      </c>
      <c r="B271" s="190">
        <v>15</v>
      </c>
      <c r="C271" s="190"/>
      <c r="D271" s="190" t="str">
        <f t="shared" ca="1" si="488"/>
        <v/>
      </c>
      <c r="E271" s="190" t="str">
        <f t="shared" ca="1" si="489"/>
        <v/>
      </c>
      <c r="F271" s="190" t="str">
        <f t="shared" ca="1" si="490"/>
        <v xml:space="preserve"> </v>
      </c>
      <c r="G271" s="190">
        <v>240</v>
      </c>
      <c r="H271" s="196"/>
      <c r="I271" s="190">
        <f t="shared" ca="1" si="491"/>
        <v>0</v>
      </c>
      <c r="J271" s="7"/>
    </row>
    <row r="272" spans="1:10" x14ac:dyDescent="0.25">
      <c r="A272" s="190">
        <f t="shared" si="492"/>
        <v>19</v>
      </c>
      <c r="B272" s="190">
        <v>16</v>
      </c>
      <c r="C272" s="190"/>
      <c r="D272" s="190" t="str">
        <f t="shared" ca="1" si="488"/>
        <v/>
      </c>
      <c r="E272" s="190" t="str">
        <f t="shared" ca="1" si="489"/>
        <v/>
      </c>
      <c r="F272" s="190" t="str">
        <f t="shared" ca="1" si="490"/>
        <v xml:space="preserve"> </v>
      </c>
      <c r="G272" s="190">
        <v>241</v>
      </c>
      <c r="H272" s="196"/>
      <c r="I272" s="190">
        <f t="shared" ca="1" si="491"/>
        <v>0</v>
      </c>
      <c r="J272" s="7"/>
    </row>
    <row r="273" spans="1:10" x14ac:dyDescent="0.25">
      <c r="A273" s="190">
        <f t="shared" si="492"/>
        <v>19</v>
      </c>
      <c r="B273" s="190">
        <v>17</v>
      </c>
      <c r="C273" s="190"/>
      <c r="D273" s="190" t="str">
        <f t="shared" ca="1" si="488"/>
        <v/>
      </c>
      <c r="E273" s="190" t="str">
        <f t="shared" ca="1" si="489"/>
        <v/>
      </c>
      <c r="F273" s="190" t="str">
        <f t="shared" ca="1" si="490"/>
        <v xml:space="preserve"> </v>
      </c>
      <c r="G273" s="190">
        <v>242</v>
      </c>
      <c r="H273" s="196"/>
      <c r="I273" s="190">
        <f t="shared" ca="1" si="491"/>
        <v>0</v>
      </c>
      <c r="J273" s="7"/>
    </row>
    <row r="274" spans="1:10" x14ac:dyDescent="0.25">
      <c r="A274" s="190">
        <f t="shared" si="492"/>
        <v>19</v>
      </c>
      <c r="B274" s="190">
        <v>18</v>
      </c>
      <c r="C274" s="190"/>
      <c r="D274" s="190" t="str">
        <f t="shared" ca="1" si="488"/>
        <v/>
      </c>
      <c r="E274" s="190" t="str">
        <f t="shared" ca="1" si="489"/>
        <v/>
      </c>
      <c r="F274" s="190" t="str">
        <f t="shared" ca="1" si="490"/>
        <v xml:space="preserve"> </v>
      </c>
      <c r="G274" s="190">
        <v>243</v>
      </c>
      <c r="H274" s="196"/>
      <c r="I274" s="190">
        <f t="shared" ca="1" si="491"/>
        <v>0</v>
      </c>
      <c r="J274" s="7"/>
    </row>
    <row r="275" spans="1:10" x14ac:dyDescent="0.25">
      <c r="A275" s="190">
        <f t="shared" si="492"/>
        <v>19</v>
      </c>
      <c r="B275" s="190">
        <v>19</v>
      </c>
      <c r="C275" s="190"/>
      <c r="D275" s="190" t="str">
        <f t="shared" ca="1" si="488"/>
        <v/>
      </c>
      <c r="E275" s="190" t="str">
        <f t="shared" ca="1" si="489"/>
        <v/>
      </c>
      <c r="F275" s="190" t="str">
        <f t="shared" ca="1" si="490"/>
        <v xml:space="preserve"> </v>
      </c>
      <c r="G275" s="190">
        <v>244</v>
      </c>
      <c r="H275" s="196"/>
      <c r="I275" s="190">
        <f t="shared" ca="1" si="491"/>
        <v>0</v>
      </c>
      <c r="J275" s="7"/>
    </row>
    <row r="276" spans="1:10" x14ac:dyDescent="0.25">
      <c r="A276" s="190">
        <f t="shared" si="492"/>
        <v>19</v>
      </c>
      <c r="B276" s="190">
        <v>20</v>
      </c>
      <c r="C276" s="190"/>
      <c r="D276" s="190" t="str">
        <f t="shared" ca="1" si="488"/>
        <v/>
      </c>
      <c r="E276" s="190" t="str">
        <f t="shared" ca="1" si="489"/>
        <v/>
      </c>
      <c r="F276" s="190" t="str">
        <f t="shared" ca="1" si="490"/>
        <v xml:space="preserve"> </v>
      </c>
      <c r="G276" s="190">
        <v>245</v>
      </c>
      <c r="H276" s="196"/>
      <c r="I276" s="190">
        <f t="shared" ca="1" si="491"/>
        <v>0</v>
      </c>
      <c r="J276" s="7"/>
    </row>
    <row r="277" spans="1:10" x14ac:dyDescent="0.25">
      <c r="A277" s="190">
        <f t="shared" si="492"/>
        <v>19</v>
      </c>
      <c r="B277" s="190">
        <v>21</v>
      </c>
      <c r="C277" s="190"/>
      <c r="D277" s="190" t="str">
        <f t="shared" ca="1" si="488"/>
        <v/>
      </c>
      <c r="E277" s="190" t="str">
        <f t="shared" ca="1" si="489"/>
        <v/>
      </c>
      <c r="F277" s="190" t="str">
        <f t="shared" ca="1" si="490"/>
        <v xml:space="preserve"> </v>
      </c>
      <c r="G277" s="190">
        <v>246</v>
      </c>
      <c r="H277" s="196"/>
      <c r="I277" s="190">
        <f t="shared" ca="1" si="491"/>
        <v>0</v>
      </c>
      <c r="J277" s="7"/>
    </row>
    <row r="278" spans="1:10" x14ac:dyDescent="0.25">
      <c r="A278" s="190">
        <f t="shared" si="492"/>
        <v>19</v>
      </c>
      <c r="B278" s="190">
        <v>22</v>
      </c>
      <c r="C278" s="190"/>
      <c r="D278" s="190" t="str">
        <f t="shared" ca="1" si="488"/>
        <v/>
      </c>
      <c r="E278" s="190" t="str">
        <f t="shared" ca="1" si="489"/>
        <v/>
      </c>
      <c r="F278" s="190" t="str">
        <f t="shared" ca="1" si="490"/>
        <v xml:space="preserve"> </v>
      </c>
      <c r="G278" s="190">
        <v>247</v>
      </c>
      <c r="H278" s="196"/>
      <c r="I278" s="190">
        <f t="shared" ca="1" si="491"/>
        <v>0</v>
      </c>
      <c r="J278" s="7"/>
    </row>
    <row r="279" spans="1:10" x14ac:dyDescent="0.25">
      <c r="A279" s="190">
        <f t="shared" si="492"/>
        <v>19</v>
      </c>
      <c r="B279" s="190">
        <v>23</v>
      </c>
      <c r="C279" s="190"/>
      <c r="D279" s="190" t="str">
        <f t="shared" ca="1" si="488"/>
        <v/>
      </c>
      <c r="E279" s="190" t="str">
        <f t="shared" ca="1" si="489"/>
        <v/>
      </c>
      <c r="F279" s="190" t="str">
        <f t="shared" ca="1" si="490"/>
        <v xml:space="preserve"> </v>
      </c>
      <c r="G279" s="190">
        <v>248</v>
      </c>
      <c r="H279" s="196"/>
      <c r="I279" s="190">
        <f t="shared" ca="1" si="491"/>
        <v>0</v>
      </c>
      <c r="J279" s="7"/>
    </row>
    <row r="280" spans="1:10" x14ac:dyDescent="0.25">
      <c r="A280" s="190">
        <f t="shared" si="492"/>
        <v>19</v>
      </c>
      <c r="B280" s="190">
        <v>24</v>
      </c>
      <c r="C280" s="190"/>
      <c r="D280" s="190" t="str">
        <f t="shared" ca="1" si="488"/>
        <v/>
      </c>
      <c r="E280" s="190" t="str">
        <f t="shared" ca="1" si="489"/>
        <v/>
      </c>
      <c r="F280" s="190" t="str">
        <f t="shared" ca="1" si="490"/>
        <v xml:space="preserve"> </v>
      </c>
      <c r="G280" s="190">
        <v>249</v>
      </c>
      <c r="H280" s="196"/>
      <c r="I280" s="190">
        <f t="shared" ca="1" si="491"/>
        <v>0</v>
      </c>
      <c r="J280" s="7"/>
    </row>
    <row r="281" spans="1:10" x14ac:dyDescent="0.25">
      <c r="A281" s="190">
        <f t="shared" si="492"/>
        <v>19</v>
      </c>
      <c r="B281" s="190">
        <v>25</v>
      </c>
      <c r="C281" s="190"/>
      <c r="D281" s="190" t="str">
        <f t="shared" ca="1" si="488"/>
        <v/>
      </c>
      <c r="E281" s="190" t="str">
        <f t="shared" ca="1" si="489"/>
        <v/>
      </c>
      <c r="F281" s="190" t="str">
        <f t="shared" ca="1" si="490"/>
        <v xml:space="preserve"> </v>
      </c>
      <c r="G281" s="190">
        <v>250</v>
      </c>
      <c r="H281" s="196"/>
      <c r="I281" s="190">
        <f t="shared" ca="1" si="491"/>
        <v>0</v>
      </c>
      <c r="J281" s="7"/>
    </row>
    <row r="282" spans="1:10" x14ac:dyDescent="0.25">
      <c r="A282" s="190">
        <f t="shared" si="492"/>
        <v>21</v>
      </c>
      <c r="B282" s="190">
        <v>1</v>
      </c>
      <c r="C282" s="190"/>
      <c r="D282" s="190" t="str">
        <f t="shared" ca="1" si="488"/>
        <v/>
      </c>
      <c r="E282" s="190" t="str">
        <f t="shared" ca="1" si="489"/>
        <v/>
      </c>
      <c r="F282" s="190" t="str">
        <f t="shared" ca="1" si="490"/>
        <v xml:space="preserve"> </v>
      </c>
      <c r="G282" s="190">
        <v>251</v>
      </c>
      <c r="H282" s="196"/>
      <c r="I282" s="190">
        <f t="shared" ca="1" si="491"/>
        <v>0</v>
      </c>
      <c r="J282" s="7"/>
    </row>
    <row r="283" spans="1:10" x14ac:dyDescent="0.25">
      <c r="A283" s="190">
        <f t="shared" si="492"/>
        <v>21</v>
      </c>
      <c r="B283" s="190">
        <v>2</v>
      </c>
      <c r="C283" s="190"/>
      <c r="D283" s="190" t="str">
        <f t="shared" ca="1" si="488"/>
        <v/>
      </c>
      <c r="E283" s="190" t="str">
        <f t="shared" ca="1" si="489"/>
        <v/>
      </c>
      <c r="F283" s="190" t="str">
        <f t="shared" ca="1" si="490"/>
        <v xml:space="preserve"> </v>
      </c>
      <c r="G283" s="190">
        <v>252</v>
      </c>
      <c r="H283" s="196"/>
      <c r="I283" s="190">
        <f t="shared" ca="1" si="491"/>
        <v>0</v>
      </c>
      <c r="J283" s="7"/>
    </row>
    <row r="284" spans="1:10" x14ac:dyDescent="0.25">
      <c r="A284" s="190">
        <f t="shared" si="492"/>
        <v>21</v>
      </c>
      <c r="B284" s="190">
        <v>3</v>
      </c>
      <c r="C284" s="190"/>
      <c r="D284" s="190" t="str">
        <f t="shared" ca="1" si="488"/>
        <v/>
      </c>
      <c r="E284" s="190" t="str">
        <f t="shared" ca="1" si="489"/>
        <v/>
      </c>
      <c r="F284" s="190" t="str">
        <f t="shared" ca="1" si="490"/>
        <v xml:space="preserve"> </v>
      </c>
      <c r="G284" s="190">
        <v>253</v>
      </c>
      <c r="H284" s="196"/>
      <c r="I284" s="190">
        <f t="shared" ca="1" si="491"/>
        <v>0</v>
      </c>
      <c r="J284" s="7"/>
    </row>
    <row r="285" spans="1:10" x14ac:dyDescent="0.25">
      <c r="A285" s="190">
        <f t="shared" si="492"/>
        <v>21</v>
      </c>
      <c r="B285" s="190">
        <v>4</v>
      </c>
      <c r="C285" s="190"/>
      <c r="D285" s="190" t="str">
        <f t="shared" ca="1" si="488"/>
        <v/>
      </c>
      <c r="E285" s="190" t="str">
        <f t="shared" ca="1" si="489"/>
        <v/>
      </c>
      <c r="F285" s="190" t="str">
        <f t="shared" ca="1" si="490"/>
        <v xml:space="preserve"> </v>
      </c>
      <c r="G285" s="190">
        <v>254</v>
      </c>
      <c r="H285" s="196"/>
      <c r="I285" s="190">
        <f t="shared" ca="1" si="491"/>
        <v>0</v>
      </c>
      <c r="J285" s="7"/>
    </row>
    <row r="286" spans="1:10" x14ac:dyDescent="0.25">
      <c r="A286" s="190">
        <f t="shared" si="492"/>
        <v>21</v>
      </c>
      <c r="B286" s="190">
        <v>5</v>
      </c>
      <c r="C286" s="190"/>
      <c r="D286" s="190" t="str">
        <f t="shared" ca="1" si="488"/>
        <v/>
      </c>
      <c r="E286" s="190" t="str">
        <f t="shared" ca="1" si="489"/>
        <v/>
      </c>
      <c r="F286" s="190" t="str">
        <f t="shared" ca="1" si="490"/>
        <v xml:space="preserve"> </v>
      </c>
      <c r="G286" s="190">
        <v>255</v>
      </c>
      <c r="H286" s="196"/>
      <c r="I286" s="190">
        <f t="shared" ca="1" si="491"/>
        <v>0</v>
      </c>
      <c r="J286" s="7"/>
    </row>
    <row r="287" spans="1:10" x14ac:dyDescent="0.25">
      <c r="A287" s="190">
        <f t="shared" si="492"/>
        <v>21</v>
      </c>
      <c r="B287" s="190">
        <v>6</v>
      </c>
      <c r="C287" s="190"/>
      <c r="D287" s="190" t="str">
        <f t="shared" ca="1" si="488"/>
        <v/>
      </c>
      <c r="E287" s="190" t="str">
        <f t="shared" ca="1" si="489"/>
        <v/>
      </c>
      <c r="F287" s="190" t="str">
        <f t="shared" ca="1" si="490"/>
        <v xml:space="preserve"> </v>
      </c>
      <c r="G287" s="190">
        <v>256</v>
      </c>
      <c r="H287" s="196"/>
      <c r="I287" s="190">
        <f t="shared" ca="1" si="491"/>
        <v>0</v>
      </c>
      <c r="J287" s="7"/>
    </row>
    <row r="288" spans="1:10" x14ac:dyDescent="0.25">
      <c r="A288" s="190">
        <f t="shared" si="492"/>
        <v>21</v>
      </c>
      <c r="B288" s="190">
        <v>7</v>
      </c>
      <c r="C288" s="190"/>
      <c r="D288" s="190" t="str">
        <f t="shared" ca="1" si="488"/>
        <v/>
      </c>
      <c r="E288" s="190" t="str">
        <f t="shared" ca="1" si="489"/>
        <v/>
      </c>
      <c r="F288" s="190" t="str">
        <f t="shared" ca="1" si="490"/>
        <v xml:space="preserve"> </v>
      </c>
      <c r="G288" s="190">
        <v>257</v>
      </c>
      <c r="H288" s="196"/>
      <c r="I288" s="190">
        <f t="shared" ca="1" si="491"/>
        <v>0</v>
      </c>
      <c r="J288" s="7"/>
    </row>
    <row r="289" spans="1:10" x14ac:dyDescent="0.25">
      <c r="A289" s="190">
        <f t="shared" si="492"/>
        <v>21</v>
      </c>
      <c r="B289" s="190">
        <v>8</v>
      </c>
      <c r="C289" s="190"/>
      <c r="D289" s="190" t="str">
        <f t="shared" ref="D289:D352" ca="1" si="493">TRIM(HLOOKUP(A289,$B$3:$AO$29,B289+2,0))</f>
        <v/>
      </c>
      <c r="E289" s="190" t="str">
        <f t="shared" ref="E289:E352" ca="1" si="494">IF(HLOOKUP(A289+1,$B$3:$AO$29,B289+2,0)=0,"",HLOOKUP(A289+1,$B$3:$AO$29,B289+2,0))</f>
        <v/>
      </c>
      <c r="F289" s="190" t="str">
        <f t="shared" ref="F289:F352" ca="1" si="495">CONCATENATE(D289," ",E289)</f>
        <v xml:space="preserve"> </v>
      </c>
      <c r="G289" s="190">
        <v>258</v>
      </c>
      <c r="H289" s="196"/>
      <c r="I289" s="190">
        <f t="shared" ca="1" si="491"/>
        <v>0</v>
      </c>
      <c r="J289" s="7"/>
    </row>
    <row r="290" spans="1:10" x14ac:dyDescent="0.25">
      <c r="A290" s="190">
        <f t="shared" si="492"/>
        <v>21</v>
      </c>
      <c r="B290" s="190">
        <v>9</v>
      </c>
      <c r="C290" s="190"/>
      <c r="D290" s="190" t="str">
        <f t="shared" ca="1" si="493"/>
        <v/>
      </c>
      <c r="E290" s="190" t="str">
        <f t="shared" ca="1" si="494"/>
        <v/>
      </c>
      <c r="F290" s="190" t="str">
        <f t="shared" ca="1" si="495"/>
        <v xml:space="preserve"> </v>
      </c>
      <c r="G290" s="190">
        <v>259</v>
      </c>
      <c r="H290" s="196"/>
      <c r="I290" s="190">
        <f t="shared" ref="I290:I353" ca="1" si="496">COUNTIF($F$32:$F$531,H290)</f>
        <v>0</v>
      </c>
      <c r="J290" s="7"/>
    </row>
    <row r="291" spans="1:10" x14ac:dyDescent="0.25">
      <c r="A291" s="190">
        <f t="shared" si="492"/>
        <v>21</v>
      </c>
      <c r="B291" s="190">
        <v>10</v>
      </c>
      <c r="C291" s="190"/>
      <c r="D291" s="190" t="str">
        <f t="shared" ca="1" si="493"/>
        <v/>
      </c>
      <c r="E291" s="190" t="str">
        <f t="shared" ca="1" si="494"/>
        <v/>
      </c>
      <c r="F291" s="190" t="str">
        <f t="shared" ca="1" si="495"/>
        <v xml:space="preserve"> </v>
      </c>
      <c r="G291" s="190">
        <v>260</v>
      </c>
      <c r="H291" s="196"/>
      <c r="I291" s="190">
        <f t="shared" ca="1" si="496"/>
        <v>0</v>
      </c>
      <c r="J291" s="7"/>
    </row>
    <row r="292" spans="1:10" x14ac:dyDescent="0.25">
      <c r="A292" s="190">
        <f t="shared" si="492"/>
        <v>21</v>
      </c>
      <c r="B292" s="190">
        <v>11</v>
      </c>
      <c r="C292" s="190"/>
      <c r="D292" s="190" t="str">
        <f t="shared" ca="1" si="493"/>
        <v/>
      </c>
      <c r="E292" s="190" t="str">
        <f t="shared" ca="1" si="494"/>
        <v/>
      </c>
      <c r="F292" s="190" t="str">
        <f t="shared" ca="1" si="495"/>
        <v xml:space="preserve"> </v>
      </c>
      <c r="G292" s="190">
        <v>261</v>
      </c>
      <c r="H292" s="196"/>
      <c r="I292" s="190">
        <f t="shared" ca="1" si="496"/>
        <v>0</v>
      </c>
      <c r="J292" s="7"/>
    </row>
    <row r="293" spans="1:10" x14ac:dyDescent="0.25">
      <c r="A293" s="190">
        <f t="shared" si="492"/>
        <v>21</v>
      </c>
      <c r="B293" s="190">
        <v>12</v>
      </c>
      <c r="C293" s="190"/>
      <c r="D293" s="190" t="str">
        <f t="shared" ca="1" si="493"/>
        <v/>
      </c>
      <c r="E293" s="190" t="str">
        <f t="shared" ca="1" si="494"/>
        <v/>
      </c>
      <c r="F293" s="190" t="str">
        <f t="shared" ca="1" si="495"/>
        <v xml:space="preserve"> </v>
      </c>
      <c r="G293" s="190">
        <v>262</v>
      </c>
      <c r="H293" s="196"/>
      <c r="I293" s="190">
        <f t="shared" ca="1" si="496"/>
        <v>0</v>
      </c>
      <c r="J293" s="7"/>
    </row>
    <row r="294" spans="1:10" x14ac:dyDescent="0.25">
      <c r="A294" s="190">
        <f t="shared" si="492"/>
        <v>21</v>
      </c>
      <c r="B294" s="190">
        <v>13</v>
      </c>
      <c r="C294" s="190"/>
      <c r="D294" s="190" t="str">
        <f t="shared" ca="1" si="493"/>
        <v/>
      </c>
      <c r="E294" s="190" t="str">
        <f t="shared" ca="1" si="494"/>
        <v/>
      </c>
      <c r="F294" s="190" t="str">
        <f t="shared" ca="1" si="495"/>
        <v xml:space="preserve"> </v>
      </c>
      <c r="G294" s="190">
        <v>263</v>
      </c>
      <c r="H294" s="196"/>
      <c r="I294" s="190">
        <f t="shared" ca="1" si="496"/>
        <v>0</v>
      </c>
      <c r="J294" s="7"/>
    </row>
    <row r="295" spans="1:10" x14ac:dyDescent="0.25">
      <c r="A295" s="190">
        <f t="shared" si="492"/>
        <v>21</v>
      </c>
      <c r="B295" s="190">
        <v>14</v>
      </c>
      <c r="C295" s="190"/>
      <c r="D295" s="190" t="str">
        <f t="shared" ca="1" si="493"/>
        <v/>
      </c>
      <c r="E295" s="190" t="str">
        <f t="shared" ca="1" si="494"/>
        <v/>
      </c>
      <c r="F295" s="190" t="str">
        <f t="shared" ca="1" si="495"/>
        <v xml:space="preserve"> </v>
      </c>
      <c r="G295" s="190">
        <v>264</v>
      </c>
      <c r="H295" s="196"/>
      <c r="I295" s="190">
        <f t="shared" ca="1" si="496"/>
        <v>0</v>
      </c>
      <c r="J295" s="7"/>
    </row>
    <row r="296" spans="1:10" x14ac:dyDescent="0.25">
      <c r="A296" s="190">
        <f t="shared" si="492"/>
        <v>21</v>
      </c>
      <c r="B296" s="190">
        <v>15</v>
      </c>
      <c r="C296" s="190"/>
      <c r="D296" s="190" t="str">
        <f t="shared" ca="1" si="493"/>
        <v/>
      </c>
      <c r="E296" s="190" t="str">
        <f t="shared" ca="1" si="494"/>
        <v/>
      </c>
      <c r="F296" s="190" t="str">
        <f t="shared" ca="1" si="495"/>
        <v xml:space="preserve"> </v>
      </c>
      <c r="G296" s="190">
        <v>265</v>
      </c>
      <c r="H296" s="196"/>
      <c r="I296" s="190">
        <f t="shared" ca="1" si="496"/>
        <v>0</v>
      </c>
      <c r="J296" s="7"/>
    </row>
    <row r="297" spans="1:10" x14ac:dyDescent="0.25">
      <c r="A297" s="190">
        <f t="shared" si="492"/>
        <v>21</v>
      </c>
      <c r="B297" s="190">
        <v>16</v>
      </c>
      <c r="C297" s="190"/>
      <c r="D297" s="190" t="str">
        <f t="shared" ca="1" si="493"/>
        <v/>
      </c>
      <c r="E297" s="190" t="str">
        <f t="shared" ca="1" si="494"/>
        <v/>
      </c>
      <c r="F297" s="190" t="str">
        <f t="shared" ca="1" si="495"/>
        <v xml:space="preserve"> </v>
      </c>
      <c r="G297" s="190">
        <v>266</v>
      </c>
      <c r="H297" s="196"/>
      <c r="I297" s="190">
        <f t="shared" ca="1" si="496"/>
        <v>0</v>
      </c>
      <c r="J297" s="7"/>
    </row>
    <row r="298" spans="1:10" x14ac:dyDescent="0.25">
      <c r="A298" s="190">
        <f t="shared" si="492"/>
        <v>21</v>
      </c>
      <c r="B298" s="190">
        <v>17</v>
      </c>
      <c r="C298" s="190"/>
      <c r="D298" s="190" t="str">
        <f t="shared" ca="1" si="493"/>
        <v/>
      </c>
      <c r="E298" s="190" t="str">
        <f t="shared" ca="1" si="494"/>
        <v/>
      </c>
      <c r="F298" s="190" t="str">
        <f t="shared" ca="1" si="495"/>
        <v xml:space="preserve"> </v>
      </c>
      <c r="G298" s="190">
        <v>267</v>
      </c>
      <c r="H298" s="196"/>
      <c r="I298" s="190">
        <f t="shared" ca="1" si="496"/>
        <v>0</v>
      </c>
      <c r="J298" s="7"/>
    </row>
    <row r="299" spans="1:10" x14ac:dyDescent="0.25">
      <c r="A299" s="190">
        <f t="shared" si="492"/>
        <v>21</v>
      </c>
      <c r="B299" s="190">
        <v>18</v>
      </c>
      <c r="C299" s="190"/>
      <c r="D299" s="190" t="str">
        <f t="shared" ca="1" si="493"/>
        <v/>
      </c>
      <c r="E299" s="190" t="str">
        <f t="shared" ca="1" si="494"/>
        <v/>
      </c>
      <c r="F299" s="190" t="str">
        <f t="shared" ca="1" si="495"/>
        <v xml:space="preserve"> </v>
      </c>
      <c r="G299" s="190">
        <v>268</v>
      </c>
      <c r="H299" s="196"/>
      <c r="I299" s="190">
        <f t="shared" ca="1" si="496"/>
        <v>0</v>
      </c>
      <c r="J299" s="7"/>
    </row>
    <row r="300" spans="1:10" x14ac:dyDescent="0.25">
      <c r="A300" s="190">
        <f t="shared" ref="A300:A363" si="497">IF(B299&gt;B300,A299+2,A299)</f>
        <v>21</v>
      </c>
      <c r="B300" s="190">
        <v>19</v>
      </c>
      <c r="C300" s="190"/>
      <c r="D300" s="190" t="str">
        <f t="shared" ca="1" si="493"/>
        <v/>
      </c>
      <c r="E300" s="190" t="str">
        <f t="shared" ca="1" si="494"/>
        <v/>
      </c>
      <c r="F300" s="190" t="str">
        <f t="shared" ca="1" si="495"/>
        <v xml:space="preserve"> </v>
      </c>
      <c r="G300" s="190">
        <v>269</v>
      </c>
      <c r="H300" s="196"/>
      <c r="I300" s="190">
        <f t="shared" ca="1" si="496"/>
        <v>0</v>
      </c>
      <c r="J300" s="7"/>
    </row>
    <row r="301" spans="1:10" x14ac:dyDescent="0.25">
      <c r="A301" s="190">
        <f t="shared" si="497"/>
        <v>21</v>
      </c>
      <c r="B301" s="190">
        <v>20</v>
      </c>
      <c r="C301" s="190"/>
      <c r="D301" s="190" t="str">
        <f t="shared" ca="1" si="493"/>
        <v/>
      </c>
      <c r="E301" s="190" t="str">
        <f t="shared" ca="1" si="494"/>
        <v/>
      </c>
      <c r="F301" s="190" t="str">
        <f t="shared" ca="1" si="495"/>
        <v xml:space="preserve"> </v>
      </c>
      <c r="G301" s="190">
        <v>270</v>
      </c>
      <c r="H301" s="196"/>
      <c r="I301" s="190">
        <f t="shared" ca="1" si="496"/>
        <v>0</v>
      </c>
      <c r="J301" s="7"/>
    </row>
    <row r="302" spans="1:10" x14ac:dyDescent="0.25">
      <c r="A302" s="190">
        <f t="shared" si="497"/>
        <v>21</v>
      </c>
      <c r="B302" s="190">
        <v>21</v>
      </c>
      <c r="C302" s="190"/>
      <c r="D302" s="190" t="str">
        <f t="shared" ca="1" si="493"/>
        <v/>
      </c>
      <c r="E302" s="190" t="str">
        <f t="shared" ca="1" si="494"/>
        <v/>
      </c>
      <c r="F302" s="190" t="str">
        <f t="shared" ca="1" si="495"/>
        <v xml:space="preserve"> </v>
      </c>
      <c r="G302" s="190">
        <v>271</v>
      </c>
      <c r="H302" s="196"/>
      <c r="I302" s="190">
        <f t="shared" ca="1" si="496"/>
        <v>0</v>
      </c>
      <c r="J302" s="7"/>
    </row>
    <row r="303" spans="1:10" x14ac:dyDescent="0.25">
      <c r="A303" s="190">
        <f t="shared" si="497"/>
        <v>21</v>
      </c>
      <c r="B303" s="190">
        <v>22</v>
      </c>
      <c r="C303" s="190"/>
      <c r="D303" s="190" t="str">
        <f t="shared" ca="1" si="493"/>
        <v/>
      </c>
      <c r="E303" s="190" t="str">
        <f t="shared" ca="1" si="494"/>
        <v/>
      </c>
      <c r="F303" s="190" t="str">
        <f t="shared" ca="1" si="495"/>
        <v xml:space="preserve"> </v>
      </c>
      <c r="G303" s="190">
        <v>272</v>
      </c>
      <c r="H303" s="196"/>
      <c r="I303" s="190">
        <f t="shared" ca="1" si="496"/>
        <v>0</v>
      </c>
      <c r="J303" s="7"/>
    </row>
    <row r="304" spans="1:10" x14ac:dyDescent="0.25">
      <c r="A304" s="190">
        <f t="shared" si="497"/>
        <v>21</v>
      </c>
      <c r="B304" s="190">
        <v>23</v>
      </c>
      <c r="C304" s="190"/>
      <c r="D304" s="190" t="str">
        <f t="shared" ca="1" si="493"/>
        <v/>
      </c>
      <c r="E304" s="190" t="str">
        <f t="shared" ca="1" si="494"/>
        <v/>
      </c>
      <c r="F304" s="190" t="str">
        <f t="shared" ca="1" si="495"/>
        <v xml:space="preserve"> </v>
      </c>
      <c r="G304" s="190">
        <v>273</v>
      </c>
      <c r="H304" s="196"/>
      <c r="I304" s="190">
        <f t="shared" ca="1" si="496"/>
        <v>0</v>
      </c>
      <c r="J304" s="7"/>
    </row>
    <row r="305" spans="1:10" x14ac:dyDescent="0.25">
      <c r="A305" s="190">
        <f t="shared" si="497"/>
        <v>21</v>
      </c>
      <c r="B305" s="190">
        <v>24</v>
      </c>
      <c r="C305" s="190"/>
      <c r="D305" s="190" t="str">
        <f t="shared" ca="1" si="493"/>
        <v/>
      </c>
      <c r="E305" s="190" t="str">
        <f t="shared" ca="1" si="494"/>
        <v/>
      </c>
      <c r="F305" s="190" t="str">
        <f t="shared" ca="1" si="495"/>
        <v xml:space="preserve"> </v>
      </c>
      <c r="G305" s="190">
        <v>274</v>
      </c>
      <c r="H305" s="196"/>
      <c r="I305" s="190">
        <f t="shared" ca="1" si="496"/>
        <v>0</v>
      </c>
      <c r="J305" s="7"/>
    </row>
    <row r="306" spans="1:10" x14ac:dyDescent="0.25">
      <c r="A306" s="190">
        <f t="shared" si="497"/>
        <v>21</v>
      </c>
      <c r="B306" s="190">
        <v>25</v>
      </c>
      <c r="C306" s="190"/>
      <c r="D306" s="190" t="str">
        <f t="shared" ca="1" si="493"/>
        <v/>
      </c>
      <c r="E306" s="190" t="str">
        <f t="shared" ca="1" si="494"/>
        <v/>
      </c>
      <c r="F306" s="190" t="str">
        <f t="shared" ca="1" si="495"/>
        <v xml:space="preserve"> </v>
      </c>
      <c r="G306" s="190">
        <v>275</v>
      </c>
      <c r="H306" s="196"/>
      <c r="I306" s="190">
        <f t="shared" ca="1" si="496"/>
        <v>0</v>
      </c>
      <c r="J306" s="7"/>
    </row>
    <row r="307" spans="1:10" x14ac:dyDescent="0.25">
      <c r="A307" s="190">
        <f t="shared" si="497"/>
        <v>23</v>
      </c>
      <c r="B307" s="190">
        <v>1</v>
      </c>
      <c r="C307" s="190"/>
      <c r="D307" s="190" t="str">
        <f t="shared" ca="1" si="493"/>
        <v/>
      </c>
      <c r="E307" s="190" t="str">
        <f t="shared" ca="1" si="494"/>
        <v/>
      </c>
      <c r="F307" s="190" t="str">
        <f t="shared" ca="1" si="495"/>
        <v xml:space="preserve"> </v>
      </c>
      <c r="G307" s="190">
        <v>276</v>
      </c>
      <c r="H307" s="196"/>
      <c r="I307" s="190">
        <f t="shared" ca="1" si="496"/>
        <v>0</v>
      </c>
      <c r="J307" s="7"/>
    </row>
    <row r="308" spans="1:10" x14ac:dyDescent="0.25">
      <c r="A308" s="190">
        <f t="shared" si="497"/>
        <v>23</v>
      </c>
      <c r="B308" s="190">
        <v>2</v>
      </c>
      <c r="C308" s="190"/>
      <c r="D308" s="190" t="str">
        <f t="shared" ca="1" si="493"/>
        <v/>
      </c>
      <c r="E308" s="190" t="str">
        <f t="shared" ca="1" si="494"/>
        <v/>
      </c>
      <c r="F308" s="190" t="str">
        <f t="shared" ca="1" si="495"/>
        <v xml:space="preserve"> </v>
      </c>
      <c r="G308" s="190">
        <v>277</v>
      </c>
      <c r="H308" s="196"/>
      <c r="I308" s="190">
        <f t="shared" ca="1" si="496"/>
        <v>0</v>
      </c>
      <c r="J308" s="7"/>
    </row>
    <row r="309" spans="1:10" x14ac:dyDescent="0.25">
      <c r="A309" s="190">
        <f t="shared" si="497"/>
        <v>23</v>
      </c>
      <c r="B309" s="190">
        <v>3</v>
      </c>
      <c r="C309" s="190"/>
      <c r="D309" s="190" t="str">
        <f t="shared" ca="1" si="493"/>
        <v/>
      </c>
      <c r="E309" s="190" t="str">
        <f t="shared" ca="1" si="494"/>
        <v/>
      </c>
      <c r="F309" s="190" t="str">
        <f t="shared" ca="1" si="495"/>
        <v xml:space="preserve"> </v>
      </c>
      <c r="G309" s="190">
        <v>278</v>
      </c>
      <c r="H309" s="196"/>
      <c r="I309" s="190">
        <f t="shared" ca="1" si="496"/>
        <v>0</v>
      </c>
      <c r="J309" s="7"/>
    </row>
    <row r="310" spans="1:10" x14ac:dyDescent="0.25">
      <c r="A310" s="190">
        <f t="shared" si="497"/>
        <v>23</v>
      </c>
      <c r="B310" s="190">
        <v>4</v>
      </c>
      <c r="C310" s="190"/>
      <c r="D310" s="190" t="str">
        <f t="shared" ca="1" si="493"/>
        <v/>
      </c>
      <c r="E310" s="190" t="str">
        <f t="shared" ca="1" si="494"/>
        <v/>
      </c>
      <c r="F310" s="190" t="str">
        <f t="shared" ca="1" si="495"/>
        <v xml:space="preserve"> </v>
      </c>
      <c r="G310" s="190">
        <v>279</v>
      </c>
      <c r="H310" s="196"/>
      <c r="I310" s="190">
        <f t="shared" ca="1" si="496"/>
        <v>0</v>
      </c>
      <c r="J310" s="7"/>
    </row>
    <row r="311" spans="1:10" x14ac:dyDescent="0.25">
      <c r="A311" s="190">
        <f t="shared" si="497"/>
        <v>23</v>
      </c>
      <c r="B311" s="190">
        <v>5</v>
      </c>
      <c r="C311" s="190"/>
      <c r="D311" s="190" t="str">
        <f t="shared" ca="1" si="493"/>
        <v/>
      </c>
      <c r="E311" s="190" t="str">
        <f t="shared" ca="1" si="494"/>
        <v/>
      </c>
      <c r="F311" s="190" t="str">
        <f t="shared" ca="1" si="495"/>
        <v xml:space="preserve"> </v>
      </c>
      <c r="G311" s="190">
        <v>280</v>
      </c>
      <c r="H311" s="196"/>
      <c r="I311" s="190">
        <f t="shared" ca="1" si="496"/>
        <v>0</v>
      </c>
      <c r="J311" s="7"/>
    </row>
    <row r="312" spans="1:10" x14ac:dyDescent="0.25">
      <c r="A312" s="190">
        <f t="shared" si="497"/>
        <v>23</v>
      </c>
      <c r="B312" s="190">
        <v>6</v>
      </c>
      <c r="C312" s="190"/>
      <c r="D312" s="190" t="str">
        <f t="shared" ca="1" si="493"/>
        <v/>
      </c>
      <c r="E312" s="190" t="str">
        <f t="shared" ca="1" si="494"/>
        <v/>
      </c>
      <c r="F312" s="190" t="str">
        <f t="shared" ca="1" si="495"/>
        <v xml:space="preserve"> </v>
      </c>
      <c r="G312" s="190">
        <v>281</v>
      </c>
      <c r="H312" s="196"/>
      <c r="I312" s="190">
        <f t="shared" ca="1" si="496"/>
        <v>0</v>
      </c>
      <c r="J312" s="7"/>
    </row>
    <row r="313" spans="1:10" x14ac:dyDescent="0.25">
      <c r="A313" s="190">
        <f t="shared" si="497"/>
        <v>23</v>
      </c>
      <c r="B313" s="190">
        <v>7</v>
      </c>
      <c r="C313" s="190"/>
      <c r="D313" s="190" t="str">
        <f t="shared" ca="1" si="493"/>
        <v/>
      </c>
      <c r="E313" s="190" t="str">
        <f t="shared" ca="1" si="494"/>
        <v/>
      </c>
      <c r="F313" s="190" t="str">
        <f t="shared" ca="1" si="495"/>
        <v xml:space="preserve"> </v>
      </c>
      <c r="G313" s="190">
        <v>282</v>
      </c>
      <c r="H313" s="196"/>
      <c r="I313" s="190">
        <f t="shared" ca="1" si="496"/>
        <v>0</v>
      </c>
      <c r="J313" s="7"/>
    </row>
    <row r="314" spans="1:10" x14ac:dyDescent="0.25">
      <c r="A314" s="190">
        <f t="shared" si="497"/>
        <v>23</v>
      </c>
      <c r="B314" s="190">
        <v>8</v>
      </c>
      <c r="C314" s="190"/>
      <c r="D314" s="190" t="str">
        <f t="shared" ca="1" si="493"/>
        <v/>
      </c>
      <c r="E314" s="190" t="str">
        <f t="shared" ca="1" si="494"/>
        <v/>
      </c>
      <c r="F314" s="190" t="str">
        <f t="shared" ca="1" si="495"/>
        <v xml:space="preserve"> </v>
      </c>
      <c r="G314" s="190">
        <v>283</v>
      </c>
      <c r="H314" s="196"/>
      <c r="I314" s="190">
        <f t="shared" ca="1" si="496"/>
        <v>0</v>
      </c>
      <c r="J314" s="7"/>
    </row>
    <row r="315" spans="1:10" x14ac:dyDescent="0.25">
      <c r="A315" s="190">
        <f t="shared" si="497"/>
        <v>23</v>
      </c>
      <c r="B315" s="190">
        <v>9</v>
      </c>
      <c r="C315" s="190"/>
      <c r="D315" s="190" t="str">
        <f t="shared" ca="1" si="493"/>
        <v/>
      </c>
      <c r="E315" s="190" t="str">
        <f t="shared" ca="1" si="494"/>
        <v/>
      </c>
      <c r="F315" s="190" t="str">
        <f t="shared" ca="1" si="495"/>
        <v xml:space="preserve"> </v>
      </c>
      <c r="G315" s="190">
        <v>284</v>
      </c>
      <c r="H315" s="196"/>
      <c r="I315" s="190">
        <f t="shared" ca="1" si="496"/>
        <v>0</v>
      </c>
      <c r="J315" s="7"/>
    </row>
    <row r="316" spans="1:10" x14ac:dyDescent="0.25">
      <c r="A316" s="190">
        <f t="shared" si="497"/>
        <v>23</v>
      </c>
      <c r="B316" s="190">
        <v>10</v>
      </c>
      <c r="C316" s="190"/>
      <c r="D316" s="190" t="str">
        <f t="shared" ca="1" si="493"/>
        <v/>
      </c>
      <c r="E316" s="190" t="str">
        <f t="shared" ca="1" si="494"/>
        <v/>
      </c>
      <c r="F316" s="190" t="str">
        <f t="shared" ca="1" si="495"/>
        <v xml:space="preserve"> </v>
      </c>
      <c r="G316" s="190">
        <v>285</v>
      </c>
      <c r="H316" s="196"/>
      <c r="I316" s="190">
        <f t="shared" ca="1" si="496"/>
        <v>0</v>
      </c>
      <c r="J316" s="7"/>
    </row>
    <row r="317" spans="1:10" x14ac:dyDescent="0.25">
      <c r="A317" s="190">
        <f t="shared" si="497"/>
        <v>23</v>
      </c>
      <c r="B317" s="190">
        <v>11</v>
      </c>
      <c r="C317" s="190"/>
      <c r="D317" s="190" t="str">
        <f t="shared" ca="1" si="493"/>
        <v/>
      </c>
      <c r="E317" s="190" t="str">
        <f t="shared" ca="1" si="494"/>
        <v/>
      </c>
      <c r="F317" s="190" t="str">
        <f t="shared" ca="1" si="495"/>
        <v xml:space="preserve"> </v>
      </c>
      <c r="G317" s="190">
        <v>286</v>
      </c>
      <c r="H317" s="196"/>
      <c r="I317" s="190">
        <f t="shared" ca="1" si="496"/>
        <v>0</v>
      </c>
      <c r="J317" s="7"/>
    </row>
    <row r="318" spans="1:10" x14ac:dyDescent="0.25">
      <c r="A318" s="190">
        <f t="shared" si="497"/>
        <v>23</v>
      </c>
      <c r="B318" s="190">
        <v>12</v>
      </c>
      <c r="C318" s="190"/>
      <c r="D318" s="190" t="str">
        <f t="shared" ca="1" si="493"/>
        <v/>
      </c>
      <c r="E318" s="190" t="str">
        <f t="shared" ca="1" si="494"/>
        <v/>
      </c>
      <c r="F318" s="190" t="str">
        <f t="shared" ca="1" si="495"/>
        <v xml:space="preserve"> </v>
      </c>
      <c r="G318" s="190">
        <v>287</v>
      </c>
      <c r="H318" s="196"/>
      <c r="I318" s="190">
        <f t="shared" ca="1" si="496"/>
        <v>0</v>
      </c>
      <c r="J318" s="7"/>
    </row>
    <row r="319" spans="1:10" x14ac:dyDescent="0.25">
      <c r="A319" s="190">
        <f t="shared" si="497"/>
        <v>23</v>
      </c>
      <c r="B319" s="190">
        <v>13</v>
      </c>
      <c r="C319" s="190"/>
      <c r="D319" s="190" t="str">
        <f t="shared" ca="1" si="493"/>
        <v/>
      </c>
      <c r="E319" s="190" t="str">
        <f t="shared" ca="1" si="494"/>
        <v/>
      </c>
      <c r="F319" s="190" t="str">
        <f t="shared" ca="1" si="495"/>
        <v xml:space="preserve"> </v>
      </c>
      <c r="G319" s="190">
        <v>288</v>
      </c>
      <c r="H319" s="196"/>
      <c r="I319" s="190">
        <f t="shared" ca="1" si="496"/>
        <v>0</v>
      </c>
      <c r="J319" s="7"/>
    </row>
    <row r="320" spans="1:10" x14ac:dyDescent="0.25">
      <c r="A320" s="190">
        <f t="shared" si="497"/>
        <v>23</v>
      </c>
      <c r="B320" s="190">
        <v>14</v>
      </c>
      <c r="C320" s="190"/>
      <c r="D320" s="190" t="str">
        <f t="shared" ca="1" si="493"/>
        <v/>
      </c>
      <c r="E320" s="190" t="str">
        <f t="shared" ca="1" si="494"/>
        <v/>
      </c>
      <c r="F320" s="190" t="str">
        <f t="shared" ca="1" si="495"/>
        <v xml:space="preserve"> </v>
      </c>
      <c r="G320" s="190">
        <v>289</v>
      </c>
      <c r="H320" s="196"/>
      <c r="I320" s="190">
        <f t="shared" ca="1" si="496"/>
        <v>0</v>
      </c>
      <c r="J320" s="7"/>
    </row>
    <row r="321" spans="1:10" x14ac:dyDescent="0.25">
      <c r="A321" s="190">
        <f t="shared" si="497"/>
        <v>23</v>
      </c>
      <c r="B321" s="190">
        <v>15</v>
      </c>
      <c r="C321" s="190"/>
      <c r="D321" s="190" t="str">
        <f t="shared" ca="1" si="493"/>
        <v/>
      </c>
      <c r="E321" s="190" t="str">
        <f t="shared" ca="1" si="494"/>
        <v/>
      </c>
      <c r="F321" s="190" t="str">
        <f t="shared" ca="1" si="495"/>
        <v xml:space="preserve"> </v>
      </c>
      <c r="G321" s="190">
        <v>290</v>
      </c>
      <c r="H321" s="196"/>
      <c r="I321" s="190">
        <f t="shared" ca="1" si="496"/>
        <v>0</v>
      </c>
      <c r="J321" s="7"/>
    </row>
    <row r="322" spans="1:10" x14ac:dyDescent="0.25">
      <c r="A322" s="190">
        <f t="shared" si="497"/>
        <v>23</v>
      </c>
      <c r="B322" s="190">
        <v>16</v>
      </c>
      <c r="C322" s="190"/>
      <c r="D322" s="190" t="str">
        <f t="shared" ca="1" si="493"/>
        <v/>
      </c>
      <c r="E322" s="190" t="str">
        <f t="shared" ca="1" si="494"/>
        <v/>
      </c>
      <c r="F322" s="190" t="str">
        <f t="shared" ca="1" si="495"/>
        <v xml:space="preserve"> </v>
      </c>
      <c r="G322" s="190">
        <v>291</v>
      </c>
      <c r="H322" s="196"/>
      <c r="I322" s="190">
        <f t="shared" ca="1" si="496"/>
        <v>0</v>
      </c>
      <c r="J322" s="7"/>
    </row>
    <row r="323" spans="1:10" x14ac:dyDescent="0.25">
      <c r="A323" s="190">
        <f t="shared" si="497"/>
        <v>23</v>
      </c>
      <c r="B323" s="190">
        <v>17</v>
      </c>
      <c r="C323" s="190"/>
      <c r="D323" s="190" t="str">
        <f t="shared" ca="1" si="493"/>
        <v/>
      </c>
      <c r="E323" s="190" t="str">
        <f t="shared" ca="1" si="494"/>
        <v/>
      </c>
      <c r="F323" s="190" t="str">
        <f t="shared" ca="1" si="495"/>
        <v xml:space="preserve"> </v>
      </c>
      <c r="G323" s="190">
        <v>292</v>
      </c>
      <c r="H323" s="196"/>
      <c r="I323" s="190">
        <f t="shared" ca="1" si="496"/>
        <v>0</v>
      </c>
      <c r="J323" s="7"/>
    </row>
    <row r="324" spans="1:10" x14ac:dyDescent="0.25">
      <c r="A324" s="190">
        <f t="shared" si="497"/>
        <v>23</v>
      </c>
      <c r="B324" s="190">
        <v>18</v>
      </c>
      <c r="C324" s="190"/>
      <c r="D324" s="190" t="str">
        <f t="shared" ca="1" si="493"/>
        <v/>
      </c>
      <c r="E324" s="190" t="str">
        <f t="shared" ca="1" si="494"/>
        <v/>
      </c>
      <c r="F324" s="190" t="str">
        <f t="shared" ca="1" si="495"/>
        <v xml:space="preserve"> </v>
      </c>
      <c r="G324" s="190">
        <v>293</v>
      </c>
      <c r="H324" s="196"/>
      <c r="I324" s="190">
        <f t="shared" ca="1" si="496"/>
        <v>0</v>
      </c>
      <c r="J324" s="7"/>
    </row>
    <row r="325" spans="1:10" x14ac:dyDescent="0.25">
      <c r="A325" s="190">
        <f t="shared" si="497"/>
        <v>23</v>
      </c>
      <c r="B325" s="190">
        <v>19</v>
      </c>
      <c r="C325" s="190"/>
      <c r="D325" s="190" t="str">
        <f t="shared" ca="1" si="493"/>
        <v/>
      </c>
      <c r="E325" s="190" t="str">
        <f t="shared" ca="1" si="494"/>
        <v/>
      </c>
      <c r="F325" s="190" t="str">
        <f t="shared" ca="1" si="495"/>
        <v xml:space="preserve"> </v>
      </c>
      <c r="G325" s="190">
        <v>294</v>
      </c>
      <c r="H325" s="196"/>
      <c r="I325" s="190">
        <f t="shared" ca="1" si="496"/>
        <v>0</v>
      </c>
      <c r="J325" s="7"/>
    </row>
    <row r="326" spans="1:10" x14ac:dyDescent="0.25">
      <c r="A326" s="190">
        <f t="shared" si="497"/>
        <v>23</v>
      </c>
      <c r="B326" s="190">
        <v>20</v>
      </c>
      <c r="C326" s="190"/>
      <c r="D326" s="190" t="str">
        <f t="shared" ca="1" si="493"/>
        <v/>
      </c>
      <c r="E326" s="190" t="str">
        <f t="shared" ca="1" si="494"/>
        <v/>
      </c>
      <c r="F326" s="190" t="str">
        <f t="shared" ca="1" si="495"/>
        <v xml:space="preserve"> </v>
      </c>
      <c r="G326" s="190">
        <v>295</v>
      </c>
      <c r="H326" s="196"/>
      <c r="I326" s="190">
        <f t="shared" ca="1" si="496"/>
        <v>0</v>
      </c>
      <c r="J326" s="7"/>
    </row>
    <row r="327" spans="1:10" x14ac:dyDescent="0.25">
      <c r="A327" s="190">
        <f t="shared" si="497"/>
        <v>23</v>
      </c>
      <c r="B327" s="190">
        <v>21</v>
      </c>
      <c r="C327" s="190"/>
      <c r="D327" s="190" t="str">
        <f t="shared" ca="1" si="493"/>
        <v/>
      </c>
      <c r="E327" s="190" t="str">
        <f t="shared" ca="1" si="494"/>
        <v/>
      </c>
      <c r="F327" s="190" t="str">
        <f t="shared" ca="1" si="495"/>
        <v xml:space="preserve"> </v>
      </c>
      <c r="G327" s="190">
        <v>296</v>
      </c>
      <c r="H327" s="196"/>
      <c r="I327" s="190">
        <f t="shared" ca="1" si="496"/>
        <v>0</v>
      </c>
      <c r="J327" s="7"/>
    </row>
    <row r="328" spans="1:10" x14ac:dyDescent="0.25">
      <c r="A328" s="190">
        <f t="shared" si="497"/>
        <v>23</v>
      </c>
      <c r="B328" s="190">
        <v>22</v>
      </c>
      <c r="C328" s="190"/>
      <c r="D328" s="190" t="str">
        <f t="shared" ca="1" si="493"/>
        <v/>
      </c>
      <c r="E328" s="190" t="str">
        <f t="shared" ca="1" si="494"/>
        <v/>
      </c>
      <c r="F328" s="190" t="str">
        <f t="shared" ca="1" si="495"/>
        <v xml:space="preserve"> </v>
      </c>
      <c r="G328" s="190">
        <v>297</v>
      </c>
      <c r="H328" s="196"/>
      <c r="I328" s="190">
        <f t="shared" ca="1" si="496"/>
        <v>0</v>
      </c>
      <c r="J328" s="7"/>
    </row>
    <row r="329" spans="1:10" x14ac:dyDescent="0.25">
      <c r="A329" s="190">
        <f t="shared" si="497"/>
        <v>23</v>
      </c>
      <c r="B329" s="190">
        <v>23</v>
      </c>
      <c r="C329" s="190"/>
      <c r="D329" s="190" t="str">
        <f t="shared" ca="1" si="493"/>
        <v/>
      </c>
      <c r="E329" s="190" t="str">
        <f t="shared" ca="1" si="494"/>
        <v/>
      </c>
      <c r="F329" s="190" t="str">
        <f t="shared" ca="1" si="495"/>
        <v xml:space="preserve"> </v>
      </c>
      <c r="G329" s="190">
        <v>298</v>
      </c>
      <c r="H329" s="196"/>
      <c r="I329" s="190">
        <f t="shared" ca="1" si="496"/>
        <v>0</v>
      </c>
      <c r="J329" s="7"/>
    </row>
    <row r="330" spans="1:10" x14ac:dyDescent="0.25">
      <c r="A330" s="190">
        <f t="shared" si="497"/>
        <v>23</v>
      </c>
      <c r="B330" s="190">
        <v>24</v>
      </c>
      <c r="C330" s="190"/>
      <c r="D330" s="190" t="str">
        <f t="shared" ca="1" si="493"/>
        <v/>
      </c>
      <c r="E330" s="190" t="str">
        <f t="shared" ca="1" si="494"/>
        <v/>
      </c>
      <c r="F330" s="190" t="str">
        <f t="shared" ca="1" si="495"/>
        <v xml:space="preserve"> </v>
      </c>
      <c r="G330" s="190">
        <v>299</v>
      </c>
      <c r="H330" s="196"/>
      <c r="I330" s="190">
        <f t="shared" ca="1" si="496"/>
        <v>0</v>
      </c>
      <c r="J330" s="7"/>
    </row>
    <row r="331" spans="1:10" x14ac:dyDescent="0.25">
      <c r="A331" s="190">
        <f t="shared" si="497"/>
        <v>23</v>
      </c>
      <c r="B331" s="190">
        <v>25</v>
      </c>
      <c r="C331" s="190"/>
      <c r="D331" s="190" t="str">
        <f t="shared" ca="1" si="493"/>
        <v/>
      </c>
      <c r="E331" s="190" t="str">
        <f t="shared" ca="1" si="494"/>
        <v/>
      </c>
      <c r="F331" s="190" t="str">
        <f t="shared" ca="1" si="495"/>
        <v xml:space="preserve"> </v>
      </c>
      <c r="G331" s="190">
        <v>300</v>
      </c>
      <c r="H331" s="196"/>
      <c r="I331" s="190">
        <f t="shared" ca="1" si="496"/>
        <v>0</v>
      </c>
      <c r="J331" s="7"/>
    </row>
    <row r="332" spans="1:10" x14ac:dyDescent="0.25">
      <c r="A332" s="190">
        <f t="shared" si="497"/>
        <v>25</v>
      </c>
      <c r="B332" s="190">
        <v>1</v>
      </c>
      <c r="C332" s="190"/>
      <c r="D332" s="190" t="str">
        <f t="shared" ca="1" si="493"/>
        <v/>
      </c>
      <c r="E332" s="190" t="str">
        <f t="shared" ca="1" si="494"/>
        <v/>
      </c>
      <c r="F332" s="190" t="str">
        <f t="shared" ca="1" si="495"/>
        <v xml:space="preserve"> </v>
      </c>
      <c r="G332" s="190">
        <v>301</v>
      </c>
      <c r="H332" s="196"/>
      <c r="I332" s="190">
        <f t="shared" ca="1" si="496"/>
        <v>0</v>
      </c>
      <c r="J332" s="7"/>
    </row>
    <row r="333" spans="1:10" x14ac:dyDescent="0.25">
      <c r="A333" s="190">
        <f t="shared" si="497"/>
        <v>25</v>
      </c>
      <c r="B333" s="190">
        <v>2</v>
      </c>
      <c r="C333" s="190"/>
      <c r="D333" s="190" t="str">
        <f t="shared" ca="1" si="493"/>
        <v/>
      </c>
      <c r="E333" s="190" t="str">
        <f t="shared" ca="1" si="494"/>
        <v/>
      </c>
      <c r="F333" s="190" t="str">
        <f t="shared" ca="1" si="495"/>
        <v xml:space="preserve"> </v>
      </c>
      <c r="G333" s="190">
        <v>302</v>
      </c>
      <c r="H333" s="196"/>
      <c r="I333" s="190">
        <f t="shared" ca="1" si="496"/>
        <v>0</v>
      </c>
      <c r="J333" s="7"/>
    </row>
    <row r="334" spans="1:10" x14ac:dyDescent="0.25">
      <c r="A334" s="190">
        <f t="shared" si="497"/>
        <v>25</v>
      </c>
      <c r="B334" s="190">
        <v>3</v>
      </c>
      <c r="C334" s="190"/>
      <c r="D334" s="190" t="str">
        <f t="shared" ca="1" si="493"/>
        <v/>
      </c>
      <c r="E334" s="190" t="str">
        <f t="shared" ca="1" si="494"/>
        <v/>
      </c>
      <c r="F334" s="190" t="str">
        <f t="shared" ca="1" si="495"/>
        <v xml:space="preserve"> </v>
      </c>
      <c r="G334" s="190">
        <v>303</v>
      </c>
      <c r="H334" s="196"/>
      <c r="I334" s="190">
        <f t="shared" ca="1" si="496"/>
        <v>0</v>
      </c>
      <c r="J334" s="7"/>
    </row>
    <row r="335" spans="1:10" x14ac:dyDescent="0.25">
      <c r="A335" s="190">
        <f t="shared" si="497"/>
        <v>25</v>
      </c>
      <c r="B335" s="190">
        <v>4</v>
      </c>
      <c r="C335" s="190"/>
      <c r="D335" s="190" t="str">
        <f t="shared" ca="1" si="493"/>
        <v/>
      </c>
      <c r="E335" s="190" t="str">
        <f t="shared" ca="1" si="494"/>
        <v/>
      </c>
      <c r="F335" s="190" t="str">
        <f t="shared" ca="1" si="495"/>
        <v xml:space="preserve"> </v>
      </c>
      <c r="G335" s="190">
        <v>304</v>
      </c>
      <c r="H335" s="196"/>
      <c r="I335" s="190">
        <f t="shared" ca="1" si="496"/>
        <v>0</v>
      </c>
      <c r="J335" s="7"/>
    </row>
    <row r="336" spans="1:10" x14ac:dyDescent="0.25">
      <c r="A336" s="190">
        <f t="shared" si="497"/>
        <v>25</v>
      </c>
      <c r="B336" s="190">
        <v>5</v>
      </c>
      <c r="C336" s="190"/>
      <c r="D336" s="190" t="str">
        <f t="shared" ca="1" si="493"/>
        <v/>
      </c>
      <c r="E336" s="190" t="str">
        <f t="shared" ca="1" si="494"/>
        <v/>
      </c>
      <c r="F336" s="190" t="str">
        <f t="shared" ca="1" si="495"/>
        <v xml:space="preserve"> </v>
      </c>
      <c r="G336" s="190">
        <v>305</v>
      </c>
      <c r="H336" s="196"/>
      <c r="I336" s="190">
        <f t="shared" ca="1" si="496"/>
        <v>0</v>
      </c>
      <c r="J336" s="7"/>
    </row>
    <row r="337" spans="1:10" x14ac:dyDescent="0.25">
      <c r="A337" s="190">
        <f t="shared" si="497"/>
        <v>25</v>
      </c>
      <c r="B337" s="190">
        <v>6</v>
      </c>
      <c r="C337" s="190"/>
      <c r="D337" s="190" t="str">
        <f t="shared" ca="1" si="493"/>
        <v/>
      </c>
      <c r="E337" s="190" t="str">
        <f t="shared" ca="1" si="494"/>
        <v/>
      </c>
      <c r="F337" s="190" t="str">
        <f t="shared" ca="1" si="495"/>
        <v xml:space="preserve"> </v>
      </c>
      <c r="G337" s="190">
        <v>306</v>
      </c>
      <c r="H337" s="196"/>
      <c r="I337" s="190">
        <f t="shared" ca="1" si="496"/>
        <v>0</v>
      </c>
      <c r="J337" s="7"/>
    </row>
    <row r="338" spans="1:10" x14ac:dyDescent="0.25">
      <c r="A338" s="190">
        <f t="shared" si="497"/>
        <v>25</v>
      </c>
      <c r="B338" s="190">
        <v>7</v>
      </c>
      <c r="C338" s="190"/>
      <c r="D338" s="190" t="str">
        <f t="shared" ca="1" si="493"/>
        <v/>
      </c>
      <c r="E338" s="190" t="str">
        <f t="shared" ca="1" si="494"/>
        <v/>
      </c>
      <c r="F338" s="190" t="str">
        <f t="shared" ca="1" si="495"/>
        <v xml:space="preserve"> </v>
      </c>
      <c r="G338" s="190">
        <v>307</v>
      </c>
      <c r="H338" s="196"/>
      <c r="I338" s="190">
        <f t="shared" ca="1" si="496"/>
        <v>0</v>
      </c>
      <c r="J338" s="7"/>
    </row>
    <row r="339" spans="1:10" x14ac:dyDescent="0.25">
      <c r="A339" s="190">
        <f t="shared" si="497"/>
        <v>25</v>
      </c>
      <c r="B339" s="190">
        <v>8</v>
      </c>
      <c r="C339" s="190"/>
      <c r="D339" s="190" t="str">
        <f t="shared" ca="1" si="493"/>
        <v/>
      </c>
      <c r="E339" s="190" t="str">
        <f t="shared" ca="1" si="494"/>
        <v/>
      </c>
      <c r="F339" s="190" t="str">
        <f t="shared" ca="1" si="495"/>
        <v xml:space="preserve"> </v>
      </c>
      <c r="G339" s="190">
        <v>308</v>
      </c>
      <c r="H339" s="196"/>
      <c r="I339" s="190">
        <f t="shared" ca="1" si="496"/>
        <v>0</v>
      </c>
      <c r="J339" s="7"/>
    </row>
    <row r="340" spans="1:10" x14ac:dyDescent="0.25">
      <c r="A340" s="190">
        <f t="shared" si="497"/>
        <v>25</v>
      </c>
      <c r="B340" s="190">
        <v>9</v>
      </c>
      <c r="C340" s="190"/>
      <c r="D340" s="190" t="str">
        <f t="shared" ca="1" si="493"/>
        <v/>
      </c>
      <c r="E340" s="190" t="str">
        <f t="shared" ca="1" si="494"/>
        <v/>
      </c>
      <c r="F340" s="190" t="str">
        <f t="shared" ca="1" si="495"/>
        <v xml:space="preserve"> </v>
      </c>
      <c r="G340" s="190">
        <v>309</v>
      </c>
      <c r="H340" s="196"/>
      <c r="I340" s="190">
        <f t="shared" ca="1" si="496"/>
        <v>0</v>
      </c>
      <c r="J340" s="7"/>
    </row>
    <row r="341" spans="1:10" x14ac:dyDescent="0.25">
      <c r="A341" s="190">
        <f t="shared" si="497"/>
        <v>25</v>
      </c>
      <c r="B341" s="190">
        <v>10</v>
      </c>
      <c r="C341" s="190"/>
      <c r="D341" s="190" t="str">
        <f t="shared" ca="1" si="493"/>
        <v/>
      </c>
      <c r="E341" s="190" t="str">
        <f t="shared" ca="1" si="494"/>
        <v/>
      </c>
      <c r="F341" s="190" t="str">
        <f t="shared" ca="1" si="495"/>
        <v xml:space="preserve"> </v>
      </c>
      <c r="G341" s="190">
        <v>310</v>
      </c>
      <c r="H341" s="196"/>
      <c r="I341" s="190">
        <f t="shared" ca="1" si="496"/>
        <v>0</v>
      </c>
      <c r="J341" s="7"/>
    </row>
    <row r="342" spans="1:10" x14ac:dyDescent="0.25">
      <c r="A342" s="190">
        <f t="shared" si="497"/>
        <v>25</v>
      </c>
      <c r="B342" s="190">
        <v>11</v>
      </c>
      <c r="C342" s="190"/>
      <c r="D342" s="190" t="str">
        <f t="shared" ca="1" si="493"/>
        <v/>
      </c>
      <c r="E342" s="190" t="str">
        <f t="shared" ca="1" si="494"/>
        <v/>
      </c>
      <c r="F342" s="190" t="str">
        <f t="shared" ca="1" si="495"/>
        <v xml:space="preserve"> </v>
      </c>
      <c r="G342" s="190">
        <v>311</v>
      </c>
      <c r="H342" s="196"/>
      <c r="I342" s="190">
        <f t="shared" ca="1" si="496"/>
        <v>0</v>
      </c>
      <c r="J342" s="7"/>
    </row>
    <row r="343" spans="1:10" x14ac:dyDescent="0.25">
      <c r="A343" s="190">
        <f t="shared" si="497"/>
        <v>25</v>
      </c>
      <c r="B343" s="190">
        <v>12</v>
      </c>
      <c r="C343" s="190"/>
      <c r="D343" s="190" t="str">
        <f t="shared" ca="1" si="493"/>
        <v/>
      </c>
      <c r="E343" s="190" t="str">
        <f t="shared" ca="1" si="494"/>
        <v/>
      </c>
      <c r="F343" s="190" t="str">
        <f t="shared" ca="1" si="495"/>
        <v xml:space="preserve"> </v>
      </c>
      <c r="G343" s="190">
        <v>312</v>
      </c>
      <c r="H343" s="196"/>
      <c r="I343" s="190">
        <f t="shared" ca="1" si="496"/>
        <v>0</v>
      </c>
      <c r="J343" s="7"/>
    </row>
    <row r="344" spans="1:10" x14ac:dyDescent="0.25">
      <c r="A344" s="190">
        <f t="shared" si="497"/>
        <v>25</v>
      </c>
      <c r="B344" s="190">
        <v>13</v>
      </c>
      <c r="C344" s="190"/>
      <c r="D344" s="190" t="str">
        <f t="shared" ca="1" si="493"/>
        <v/>
      </c>
      <c r="E344" s="190" t="str">
        <f t="shared" ca="1" si="494"/>
        <v/>
      </c>
      <c r="F344" s="190" t="str">
        <f t="shared" ca="1" si="495"/>
        <v xml:space="preserve"> </v>
      </c>
      <c r="G344" s="190">
        <v>313</v>
      </c>
      <c r="H344" s="196"/>
      <c r="I344" s="190">
        <f t="shared" ca="1" si="496"/>
        <v>0</v>
      </c>
      <c r="J344" s="7"/>
    </row>
    <row r="345" spans="1:10" x14ac:dyDescent="0.25">
      <c r="A345" s="190">
        <f t="shared" si="497"/>
        <v>25</v>
      </c>
      <c r="B345" s="190">
        <v>14</v>
      </c>
      <c r="C345" s="190"/>
      <c r="D345" s="190" t="str">
        <f t="shared" ca="1" si="493"/>
        <v/>
      </c>
      <c r="E345" s="190" t="str">
        <f t="shared" ca="1" si="494"/>
        <v/>
      </c>
      <c r="F345" s="190" t="str">
        <f t="shared" ca="1" si="495"/>
        <v xml:space="preserve"> </v>
      </c>
      <c r="G345" s="190">
        <v>314</v>
      </c>
      <c r="H345" s="196"/>
      <c r="I345" s="190">
        <f t="shared" ca="1" si="496"/>
        <v>0</v>
      </c>
      <c r="J345" s="7"/>
    </row>
    <row r="346" spans="1:10" x14ac:dyDescent="0.25">
      <c r="A346" s="190">
        <f t="shared" si="497"/>
        <v>25</v>
      </c>
      <c r="B346" s="190">
        <v>15</v>
      </c>
      <c r="C346" s="190"/>
      <c r="D346" s="190" t="str">
        <f t="shared" ca="1" si="493"/>
        <v/>
      </c>
      <c r="E346" s="190" t="str">
        <f t="shared" ca="1" si="494"/>
        <v/>
      </c>
      <c r="F346" s="190" t="str">
        <f t="shared" ca="1" si="495"/>
        <v xml:space="preserve"> </v>
      </c>
      <c r="G346" s="190">
        <v>315</v>
      </c>
      <c r="H346" s="196"/>
      <c r="I346" s="190">
        <f t="shared" ca="1" si="496"/>
        <v>0</v>
      </c>
      <c r="J346" s="7"/>
    </row>
    <row r="347" spans="1:10" x14ac:dyDescent="0.25">
      <c r="A347" s="190">
        <f t="shared" si="497"/>
        <v>25</v>
      </c>
      <c r="B347" s="190">
        <v>16</v>
      </c>
      <c r="C347" s="190"/>
      <c r="D347" s="190" t="str">
        <f t="shared" ca="1" si="493"/>
        <v/>
      </c>
      <c r="E347" s="190" t="str">
        <f t="shared" ca="1" si="494"/>
        <v/>
      </c>
      <c r="F347" s="190" t="str">
        <f t="shared" ca="1" si="495"/>
        <v xml:space="preserve"> </v>
      </c>
      <c r="G347" s="190">
        <v>316</v>
      </c>
      <c r="H347" s="196"/>
      <c r="I347" s="190">
        <f t="shared" ca="1" si="496"/>
        <v>0</v>
      </c>
      <c r="J347" s="7"/>
    </row>
    <row r="348" spans="1:10" x14ac:dyDescent="0.25">
      <c r="A348" s="190">
        <f t="shared" si="497"/>
        <v>25</v>
      </c>
      <c r="B348" s="190">
        <v>17</v>
      </c>
      <c r="C348" s="190"/>
      <c r="D348" s="190" t="str">
        <f t="shared" ca="1" si="493"/>
        <v/>
      </c>
      <c r="E348" s="190" t="str">
        <f t="shared" ca="1" si="494"/>
        <v/>
      </c>
      <c r="F348" s="190" t="str">
        <f t="shared" ca="1" si="495"/>
        <v xml:space="preserve"> </v>
      </c>
      <c r="G348" s="190">
        <v>317</v>
      </c>
      <c r="H348" s="196"/>
      <c r="I348" s="190">
        <f t="shared" ca="1" si="496"/>
        <v>0</v>
      </c>
      <c r="J348" s="7"/>
    </row>
    <row r="349" spans="1:10" x14ac:dyDescent="0.25">
      <c r="A349" s="190">
        <f t="shared" si="497"/>
        <v>25</v>
      </c>
      <c r="B349" s="190">
        <v>18</v>
      </c>
      <c r="C349" s="190"/>
      <c r="D349" s="190" t="str">
        <f t="shared" ca="1" si="493"/>
        <v/>
      </c>
      <c r="E349" s="190" t="str">
        <f t="shared" ca="1" si="494"/>
        <v/>
      </c>
      <c r="F349" s="190" t="str">
        <f t="shared" ca="1" si="495"/>
        <v xml:space="preserve"> </v>
      </c>
      <c r="G349" s="190">
        <v>318</v>
      </c>
      <c r="H349" s="196"/>
      <c r="I349" s="190">
        <f t="shared" ca="1" si="496"/>
        <v>0</v>
      </c>
      <c r="J349" s="7"/>
    </row>
    <row r="350" spans="1:10" x14ac:dyDescent="0.25">
      <c r="A350" s="190">
        <f t="shared" si="497"/>
        <v>25</v>
      </c>
      <c r="B350" s="190">
        <v>19</v>
      </c>
      <c r="C350" s="190"/>
      <c r="D350" s="190" t="str">
        <f t="shared" ca="1" si="493"/>
        <v/>
      </c>
      <c r="E350" s="190" t="str">
        <f t="shared" ca="1" si="494"/>
        <v/>
      </c>
      <c r="F350" s="190" t="str">
        <f t="shared" ca="1" si="495"/>
        <v xml:space="preserve"> </v>
      </c>
      <c r="G350" s="190">
        <v>319</v>
      </c>
      <c r="H350" s="196"/>
      <c r="I350" s="190">
        <f t="shared" ca="1" si="496"/>
        <v>0</v>
      </c>
      <c r="J350" s="7"/>
    </row>
    <row r="351" spans="1:10" x14ac:dyDescent="0.25">
      <c r="A351" s="190">
        <f t="shared" si="497"/>
        <v>25</v>
      </c>
      <c r="B351" s="190">
        <v>20</v>
      </c>
      <c r="C351" s="190"/>
      <c r="D351" s="190" t="str">
        <f t="shared" ca="1" si="493"/>
        <v/>
      </c>
      <c r="E351" s="190" t="str">
        <f t="shared" ca="1" si="494"/>
        <v/>
      </c>
      <c r="F351" s="190" t="str">
        <f t="shared" ca="1" si="495"/>
        <v xml:space="preserve"> </v>
      </c>
      <c r="G351" s="190">
        <v>320</v>
      </c>
      <c r="H351" s="196"/>
      <c r="I351" s="190">
        <f t="shared" ca="1" si="496"/>
        <v>0</v>
      </c>
      <c r="J351" s="7"/>
    </row>
    <row r="352" spans="1:10" x14ac:dyDescent="0.25">
      <c r="A352" s="190">
        <f t="shared" si="497"/>
        <v>25</v>
      </c>
      <c r="B352" s="190">
        <v>21</v>
      </c>
      <c r="C352" s="190"/>
      <c r="D352" s="190" t="str">
        <f t="shared" ca="1" si="493"/>
        <v/>
      </c>
      <c r="E352" s="190" t="str">
        <f t="shared" ca="1" si="494"/>
        <v/>
      </c>
      <c r="F352" s="190" t="str">
        <f t="shared" ca="1" si="495"/>
        <v xml:space="preserve"> </v>
      </c>
      <c r="G352" s="190">
        <v>321</v>
      </c>
      <c r="H352" s="196"/>
      <c r="I352" s="190">
        <f t="shared" ca="1" si="496"/>
        <v>0</v>
      </c>
      <c r="J352" s="7"/>
    </row>
    <row r="353" spans="1:10" x14ac:dyDescent="0.25">
      <c r="A353" s="190">
        <f t="shared" si="497"/>
        <v>25</v>
      </c>
      <c r="B353" s="190">
        <v>22</v>
      </c>
      <c r="C353" s="190"/>
      <c r="D353" s="190" t="str">
        <f t="shared" ref="D353:D416" ca="1" si="498">TRIM(HLOOKUP(A353,$B$3:$AO$29,B353+2,0))</f>
        <v/>
      </c>
      <c r="E353" s="190" t="str">
        <f t="shared" ref="E353:E416" ca="1" si="499">IF(HLOOKUP(A353+1,$B$3:$AO$29,B353+2,0)=0,"",HLOOKUP(A353+1,$B$3:$AO$29,B353+2,0))</f>
        <v/>
      </c>
      <c r="F353" s="190" t="str">
        <f t="shared" ref="F353:F416" ca="1" si="500">CONCATENATE(D353," ",E353)</f>
        <v xml:space="preserve"> </v>
      </c>
      <c r="G353" s="190">
        <v>322</v>
      </c>
      <c r="H353" s="196"/>
      <c r="I353" s="190">
        <f t="shared" ca="1" si="496"/>
        <v>0</v>
      </c>
      <c r="J353" s="7"/>
    </row>
    <row r="354" spans="1:10" x14ac:dyDescent="0.25">
      <c r="A354" s="190">
        <f t="shared" si="497"/>
        <v>25</v>
      </c>
      <c r="B354" s="190">
        <v>23</v>
      </c>
      <c r="C354" s="190"/>
      <c r="D354" s="190" t="str">
        <f t="shared" ca="1" si="498"/>
        <v/>
      </c>
      <c r="E354" s="190" t="str">
        <f t="shared" ca="1" si="499"/>
        <v/>
      </c>
      <c r="F354" s="190" t="str">
        <f t="shared" ca="1" si="500"/>
        <v xml:space="preserve"> </v>
      </c>
      <c r="G354" s="190">
        <v>323</v>
      </c>
      <c r="H354" s="196"/>
      <c r="I354" s="190">
        <f t="shared" ref="I354:I417" ca="1" si="501">COUNTIF($F$32:$F$531,H354)</f>
        <v>0</v>
      </c>
      <c r="J354" s="7"/>
    </row>
    <row r="355" spans="1:10" x14ac:dyDescent="0.25">
      <c r="A355" s="190">
        <f t="shared" si="497"/>
        <v>25</v>
      </c>
      <c r="B355" s="190">
        <v>24</v>
      </c>
      <c r="C355" s="190"/>
      <c r="D355" s="190" t="str">
        <f t="shared" ca="1" si="498"/>
        <v/>
      </c>
      <c r="E355" s="190" t="str">
        <f t="shared" ca="1" si="499"/>
        <v/>
      </c>
      <c r="F355" s="190" t="str">
        <f t="shared" ca="1" si="500"/>
        <v xml:space="preserve"> </v>
      </c>
      <c r="G355" s="190">
        <v>324</v>
      </c>
      <c r="H355" s="196"/>
      <c r="I355" s="190">
        <f t="shared" ca="1" si="501"/>
        <v>0</v>
      </c>
      <c r="J355" s="7"/>
    </row>
    <row r="356" spans="1:10" x14ac:dyDescent="0.25">
      <c r="A356" s="190">
        <f t="shared" si="497"/>
        <v>25</v>
      </c>
      <c r="B356" s="190">
        <v>25</v>
      </c>
      <c r="C356" s="190"/>
      <c r="D356" s="190" t="str">
        <f t="shared" ca="1" si="498"/>
        <v/>
      </c>
      <c r="E356" s="190" t="str">
        <f t="shared" ca="1" si="499"/>
        <v/>
      </c>
      <c r="F356" s="190" t="str">
        <f t="shared" ca="1" si="500"/>
        <v xml:space="preserve"> </v>
      </c>
      <c r="G356" s="190">
        <v>325</v>
      </c>
      <c r="H356" s="196"/>
      <c r="I356" s="190">
        <f t="shared" ca="1" si="501"/>
        <v>0</v>
      </c>
      <c r="J356" s="7"/>
    </row>
    <row r="357" spans="1:10" x14ac:dyDescent="0.25">
      <c r="A357" s="190">
        <f t="shared" si="497"/>
        <v>27</v>
      </c>
      <c r="B357" s="190">
        <v>1</v>
      </c>
      <c r="C357" s="190"/>
      <c r="D357" s="190" t="str">
        <f t="shared" ca="1" si="498"/>
        <v/>
      </c>
      <c r="E357" s="190" t="str">
        <f t="shared" ca="1" si="499"/>
        <v/>
      </c>
      <c r="F357" s="190" t="str">
        <f t="shared" ca="1" si="500"/>
        <v xml:space="preserve"> </v>
      </c>
      <c r="G357" s="190">
        <v>326</v>
      </c>
      <c r="H357" s="196"/>
      <c r="I357" s="190">
        <f t="shared" ca="1" si="501"/>
        <v>0</v>
      </c>
      <c r="J357" s="7"/>
    </row>
    <row r="358" spans="1:10" x14ac:dyDescent="0.25">
      <c r="A358" s="190">
        <f t="shared" si="497"/>
        <v>27</v>
      </c>
      <c r="B358" s="190">
        <v>2</v>
      </c>
      <c r="C358" s="190"/>
      <c r="D358" s="190" t="str">
        <f t="shared" ca="1" si="498"/>
        <v/>
      </c>
      <c r="E358" s="190" t="str">
        <f t="shared" ca="1" si="499"/>
        <v/>
      </c>
      <c r="F358" s="190" t="str">
        <f t="shared" ca="1" si="500"/>
        <v xml:space="preserve"> </v>
      </c>
      <c r="G358" s="190">
        <v>327</v>
      </c>
      <c r="H358" s="196"/>
      <c r="I358" s="190">
        <f t="shared" ca="1" si="501"/>
        <v>0</v>
      </c>
      <c r="J358" s="7"/>
    </row>
    <row r="359" spans="1:10" x14ac:dyDescent="0.25">
      <c r="A359" s="190">
        <f t="shared" si="497"/>
        <v>27</v>
      </c>
      <c r="B359" s="190">
        <v>3</v>
      </c>
      <c r="C359" s="190"/>
      <c r="D359" s="190" t="str">
        <f t="shared" ca="1" si="498"/>
        <v/>
      </c>
      <c r="E359" s="190" t="str">
        <f t="shared" ca="1" si="499"/>
        <v/>
      </c>
      <c r="F359" s="190" t="str">
        <f t="shared" ca="1" si="500"/>
        <v xml:space="preserve"> </v>
      </c>
      <c r="G359" s="190">
        <v>328</v>
      </c>
      <c r="H359" s="196"/>
      <c r="I359" s="190">
        <f t="shared" ca="1" si="501"/>
        <v>0</v>
      </c>
      <c r="J359" s="7"/>
    </row>
    <row r="360" spans="1:10" x14ac:dyDescent="0.25">
      <c r="A360" s="190">
        <f t="shared" si="497"/>
        <v>27</v>
      </c>
      <c r="B360" s="190">
        <v>4</v>
      </c>
      <c r="C360" s="190"/>
      <c r="D360" s="190" t="str">
        <f t="shared" ca="1" si="498"/>
        <v/>
      </c>
      <c r="E360" s="190" t="str">
        <f t="shared" ca="1" si="499"/>
        <v/>
      </c>
      <c r="F360" s="190" t="str">
        <f t="shared" ca="1" si="500"/>
        <v xml:space="preserve"> </v>
      </c>
      <c r="G360" s="190">
        <v>329</v>
      </c>
      <c r="H360" s="196"/>
      <c r="I360" s="190">
        <f t="shared" ca="1" si="501"/>
        <v>0</v>
      </c>
      <c r="J360" s="7"/>
    </row>
    <row r="361" spans="1:10" x14ac:dyDescent="0.25">
      <c r="A361" s="190">
        <f t="shared" si="497"/>
        <v>27</v>
      </c>
      <c r="B361" s="190">
        <v>5</v>
      </c>
      <c r="C361" s="190"/>
      <c r="D361" s="190" t="str">
        <f t="shared" ca="1" si="498"/>
        <v/>
      </c>
      <c r="E361" s="190" t="str">
        <f t="shared" ca="1" si="499"/>
        <v/>
      </c>
      <c r="F361" s="190" t="str">
        <f t="shared" ca="1" si="500"/>
        <v xml:space="preserve"> </v>
      </c>
      <c r="G361" s="190">
        <v>330</v>
      </c>
      <c r="H361" s="196"/>
      <c r="I361" s="190">
        <f t="shared" ca="1" si="501"/>
        <v>0</v>
      </c>
      <c r="J361" s="7"/>
    </row>
    <row r="362" spans="1:10" x14ac:dyDescent="0.25">
      <c r="A362" s="190">
        <f t="shared" si="497"/>
        <v>27</v>
      </c>
      <c r="B362" s="190">
        <v>6</v>
      </c>
      <c r="C362" s="190"/>
      <c r="D362" s="190" t="str">
        <f t="shared" ca="1" si="498"/>
        <v/>
      </c>
      <c r="E362" s="190" t="str">
        <f t="shared" ca="1" si="499"/>
        <v/>
      </c>
      <c r="F362" s="190" t="str">
        <f t="shared" ca="1" si="500"/>
        <v xml:space="preserve"> </v>
      </c>
      <c r="G362" s="190">
        <v>331</v>
      </c>
      <c r="H362" s="196"/>
      <c r="I362" s="190">
        <f t="shared" ca="1" si="501"/>
        <v>0</v>
      </c>
      <c r="J362" s="7"/>
    </row>
    <row r="363" spans="1:10" x14ac:dyDescent="0.25">
      <c r="A363" s="190">
        <f t="shared" si="497"/>
        <v>27</v>
      </c>
      <c r="B363" s="190">
        <v>7</v>
      </c>
      <c r="C363" s="190"/>
      <c r="D363" s="190" t="str">
        <f t="shared" ca="1" si="498"/>
        <v/>
      </c>
      <c r="E363" s="190" t="str">
        <f t="shared" ca="1" si="499"/>
        <v/>
      </c>
      <c r="F363" s="190" t="str">
        <f t="shared" ca="1" si="500"/>
        <v xml:space="preserve"> </v>
      </c>
      <c r="G363" s="190">
        <v>332</v>
      </c>
      <c r="H363" s="196"/>
      <c r="I363" s="190">
        <f t="shared" ca="1" si="501"/>
        <v>0</v>
      </c>
      <c r="J363" s="7"/>
    </row>
    <row r="364" spans="1:10" x14ac:dyDescent="0.25">
      <c r="A364" s="190">
        <f t="shared" ref="A364:A427" si="502">IF(B363&gt;B364,A363+2,A363)</f>
        <v>27</v>
      </c>
      <c r="B364" s="190">
        <v>8</v>
      </c>
      <c r="C364" s="190"/>
      <c r="D364" s="190" t="str">
        <f t="shared" ca="1" si="498"/>
        <v/>
      </c>
      <c r="E364" s="190" t="str">
        <f t="shared" ca="1" si="499"/>
        <v/>
      </c>
      <c r="F364" s="190" t="str">
        <f t="shared" ca="1" si="500"/>
        <v xml:space="preserve"> </v>
      </c>
      <c r="G364" s="190">
        <v>333</v>
      </c>
      <c r="H364" s="196"/>
      <c r="I364" s="190">
        <f t="shared" ca="1" si="501"/>
        <v>0</v>
      </c>
      <c r="J364" s="7"/>
    </row>
    <row r="365" spans="1:10" x14ac:dyDescent="0.25">
      <c r="A365" s="190">
        <f t="shared" si="502"/>
        <v>27</v>
      </c>
      <c r="B365" s="190">
        <v>9</v>
      </c>
      <c r="C365" s="190"/>
      <c r="D365" s="190" t="str">
        <f t="shared" ca="1" si="498"/>
        <v/>
      </c>
      <c r="E365" s="190" t="str">
        <f t="shared" ca="1" si="499"/>
        <v/>
      </c>
      <c r="F365" s="190" t="str">
        <f t="shared" ca="1" si="500"/>
        <v xml:space="preserve"> </v>
      </c>
      <c r="G365" s="190">
        <v>334</v>
      </c>
      <c r="H365" s="196"/>
      <c r="I365" s="190">
        <f t="shared" ca="1" si="501"/>
        <v>0</v>
      </c>
      <c r="J365" s="7"/>
    </row>
    <row r="366" spans="1:10" x14ac:dyDescent="0.25">
      <c r="A366" s="190">
        <f t="shared" si="502"/>
        <v>27</v>
      </c>
      <c r="B366" s="190">
        <v>10</v>
      </c>
      <c r="C366" s="190"/>
      <c r="D366" s="190" t="str">
        <f t="shared" ca="1" si="498"/>
        <v/>
      </c>
      <c r="E366" s="190" t="str">
        <f t="shared" ca="1" si="499"/>
        <v/>
      </c>
      <c r="F366" s="190" t="str">
        <f t="shared" ca="1" si="500"/>
        <v xml:space="preserve"> </v>
      </c>
      <c r="G366" s="190">
        <v>335</v>
      </c>
      <c r="H366" s="196"/>
      <c r="I366" s="190">
        <f t="shared" ca="1" si="501"/>
        <v>0</v>
      </c>
      <c r="J366" s="7"/>
    </row>
    <row r="367" spans="1:10" x14ac:dyDescent="0.25">
      <c r="A367" s="190">
        <f t="shared" si="502"/>
        <v>27</v>
      </c>
      <c r="B367" s="190">
        <v>11</v>
      </c>
      <c r="C367" s="190"/>
      <c r="D367" s="190" t="str">
        <f t="shared" ca="1" si="498"/>
        <v/>
      </c>
      <c r="E367" s="190" t="str">
        <f t="shared" ca="1" si="499"/>
        <v/>
      </c>
      <c r="F367" s="190" t="str">
        <f t="shared" ca="1" si="500"/>
        <v xml:space="preserve"> </v>
      </c>
      <c r="G367" s="190">
        <v>336</v>
      </c>
      <c r="H367" s="196"/>
      <c r="I367" s="190">
        <f t="shared" ca="1" si="501"/>
        <v>0</v>
      </c>
      <c r="J367" s="7"/>
    </row>
    <row r="368" spans="1:10" x14ac:dyDescent="0.25">
      <c r="A368" s="190">
        <f t="shared" si="502"/>
        <v>27</v>
      </c>
      <c r="B368" s="190">
        <v>12</v>
      </c>
      <c r="C368" s="190"/>
      <c r="D368" s="190" t="str">
        <f t="shared" ca="1" si="498"/>
        <v/>
      </c>
      <c r="E368" s="190" t="str">
        <f t="shared" ca="1" si="499"/>
        <v/>
      </c>
      <c r="F368" s="190" t="str">
        <f t="shared" ca="1" si="500"/>
        <v xml:space="preserve"> </v>
      </c>
      <c r="G368" s="190">
        <v>337</v>
      </c>
      <c r="H368" s="196"/>
      <c r="I368" s="190">
        <f t="shared" ca="1" si="501"/>
        <v>0</v>
      </c>
      <c r="J368" s="7"/>
    </row>
    <row r="369" spans="1:10" x14ac:dyDescent="0.25">
      <c r="A369" s="190">
        <f t="shared" si="502"/>
        <v>27</v>
      </c>
      <c r="B369" s="190">
        <v>13</v>
      </c>
      <c r="C369" s="190"/>
      <c r="D369" s="190" t="str">
        <f t="shared" ca="1" si="498"/>
        <v/>
      </c>
      <c r="E369" s="190" t="str">
        <f t="shared" ca="1" si="499"/>
        <v/>
      </c>
      <c r="F369" s="190" t="str">
        <f t="shared" ca="1" si="500"/>
        <v xml:space="preserve"> </v>
      </c>
      <c r="G369" s="190">
        <v>338</v>
      </c>
      <c r="H369" s="196"/>
      <c r="I369" s="190">
        <f t="shared" ca="1" si="501"/>
        <v>0</v>
      </c>
      <c r="J369" s="7"/>
    </row>
    <row r="370" spans="1:10" x14ac:dyDescent="0.25">
      <c r="A370" s="190">
        <f t="shared" si="502"/>
        <v>27</v>
      </c>
      <c r="B370" s="190">
        <v>14</v>
      </c>
      <c r="C370" s="190"/>
      <c r="D370" s="190" t="str">
        <f t="shared" ca="1" si="498"/>
        <v/>
      </c>
      <c r="E370" s="190" t="str">
        <f t="shared" ca="1" si="499"/>
        <v/>
      </c>
      <c r="F370" s="190" t="str">
        <f t="shared" ca="1" si="500"/>
        <v xml:space="preserve"> </v>
      </c>
      <c r="G370" s="190">
        <v>339</v>
      </c>
      <c r="H370" s="196"/>
      <c r="I370" s="190">
        <f t="shared" ca="1" si="501"/>
        <v>0</v>
      </c>
      <c r="J370" s="7"/>
    </row>
    <row r="371" spans="1:10" x14ac:dyDescent="0.25">
      <c r="A371" s="190">
        <f t="shared" si="502"/>
        <v>27</v>
      </c>
      <c r="B371" s="190">
        <v>15</v>
      </c>
      <c r="C371" s="190"/>
      <c r="D371" s="190" t="str">
        <f t="shared" ca="1" si="498"/>
        <v/>
      </c>
      <c r="E371" s="190" t="str">
        <f t="shared" ca="1" si="499"/>
        <v/>
      </c>
      <c r="F371" s="190" t="str">
        <f t="shared" ca="1" si="500"/>
        <v xml:space="preserve"> </v>
      </c>
      <c r="G371" s="190">
        <v>340</v>
      </c>
      <c r="H371" s="196"/>
      <c r="I371" s="190">
        <f t="shared" ca="1" si="501"/>
        <v>0</v>
      </c>
      <c r="J371" s="7"/>
    </row>
    <row r="372" spans="1:10" x14ac:dyDescent="0.25">
      <c r="A372" s="190">
        <f t="shared" si="502"/>
        <v>27</v>
      </c>
      <c r="B372" s="190">
        <v>16</v>
      </c>
      <c r="C372" s="190"/>
      <c r="D372" s="190" t="str">
        <f t="shared" ca="1" si="498"/>
        <v/>
      </c>
      <c r="E372" s="190" t="str">
        <f t="shared" ca="1" si="499"/>
        <v/>
      </c>
      <c r="F372" s="190" t="str">
        <f t="shared" ca="1" si="500"/>
        <v xml:space="preserve"> </v>
      </c>
      <c r="G372" s="190">
        <v>341</v>
      </c>
      <c r="H372" s="196"/>
      <c r="I372" s="190">
        <f t="shared" ca="1" si="501"/>
        <v>0</v>
      </c>
      <c r="J372" s="7"/>
    </row>
    <row r="373" spans="1:10" x14ac:dyDescent="0.25">
      <c r="A373" s="190">
        <f t="shared" si="502"/>
        <v>27</v>
      </c>
      <c r="B373" s="190">
        <v>17</v>
      </c>
      <c r="C373" s="190"/>
      <c r="D373" s="190" t="str">
        <f t="shared" ca="1" si="498"/>
        <v/>
      </c>
      <c r="E373" s="190" t="str">
        <f t="shared" ca="1" si="499"/>
        <v/>
      </c>
      <c r="F373" s="190" t="str">
        <f t="shared" ca="1" si="500"/>
        <v xml:space="preserve"> </v>
      </c>
      <c r="G373" s="190">
        <v>342</v>
      </c>
      <c r="H373" s="196"/>
      <c r="I373" s="190">
        <f t="shared" ca="1" si="501"/>
        <v>0</v>
      </c>
      <c r="J373" s="7"/>
    </row>
    <row r="374" spans="1:10" x14ac:dyDescent="0.25">
      <c r="A374" s="190">
        <f t="shared" si="502"/>
        <v>27</v>
      </c>
      <c r="B374" s="190">
        <v>18</v>
      </c>
      <c r="C374" s="190"/>
      <c r="D374" s="190" t="str">
        <f t="shared" ca="1" si="498"/>
        <v/>
      </c>
      <c r="E374" s="190" t="str">
        <f t="shared" ca="1" si="499"/>
        <v/>
      </c>
      <c r="F374" s="190" t="str">
        <f t="shared" ca="1" si="500"/>
        <v xml:space="preserve"> </v>
      </c>
      <c r="G374" s="190">
        <v>343</v>
      </c>
      <c r="H374" s="196"/>
      <c r="I374" s="190">
        <f t="shared" ca="1" si="501"/>
        <v>0</v>
      </c>
      <c r="J374" s="7"/>
    </row>
    <row r="375" spans="1:10" x14ac:dyDescent="0.25">
      <c r="A375" s="190">
        <f t="shared" si="502"/>
        <v>27</v>
      </c>
      <c r="B375" s="190">
        <v>19</v>
      </c>
      <c r="C375" s="190"/>
      <c r="D375" s="190" t="str">
        <f t="shared" ca="1" si="498"/>
        <v/>
      </c>
      <c r="E375" s="190" t="str">
        <f t="shared" ca="1" si="499"/>
        <v/>
      </c>
      <c r="F375" s="190" t="str">
        <f t="shared" ca="1" si="500"/>
        <v xml:space="preserve"> </v>
      </c>
      <c r="G375" s="190">
        <v>344</v>
      </c>
      <c r="H375" s="196"/>
      <c r="I375" s="190">
        <f t="shared" ca="1" si="501"/>
        <v>0</v>
      </c>
      <c r="J375" s="7"/>
    </row>
    <row r="376" spans="1:10" x14ac:dyDescent="0.25">
      <c r="A376" s="190">
        <f t="shared" si="502"/>
        <v>27</v>
      </c>
      <c r="B376" s="190">
        <v>20</v>
      </c>
      <c r="C376" s="190"/>
      <c r="D376" s="190" t="str">
        <f t="shared" ca="1" si="498"/>
        <v/>
      </c>
      <c r="E376" s="190" t="str">
        <f t="shared" ca="1" si="499"/>
        <v/>
      </c>
      <c r="F376" s="190" t="str">
        <f t="shared" ca="1" si="500"/>
        <v xml:space="preserve"> </v>
      </c>
      <c r="G376" s="190">
        <v>345</v>
      </c>
      <c r="H376" s="196"/>
      <c r="I376" s="190">
        <f t="shared" ca="1" si="501"/>
        <v>0</v>
      </c>
      <c r="J376" s="7"/>
    </row>
    <row r="377" spans="1:10" x14ac:dyDescent="0.25">
      <c r="A377" s="190">
        <f t="shared" si="502"/>
        <v>27</v>
      </c>
      <c r="B377" s="190">
        <v>21</v>
      </c>
      <c r="C377" s="190"/>
      <c r="D377" s="190" t="str">
        <f t="shared" ca="1" si="498"/>
        <v/>
      </c>
      <c r="E377" s="190" t="str">
        <f t="shared" ca="1" si="499"/>
        <v/>
      </c>
      <c r="F377" s="190" t="str">
        <f t="shared" ca="1" si="500"/>
        <v xml:space="preserve"> </v>
      </c>
      <c r="G377" s="190">
        <v>346</v>
      </c>
      <c r="H377" s="196"/>
      <c r="I377" s="190">
        <f t="shared" ca="1" si="501"/>
        <v>0</v>
      </c>
      <c r="J377" s="7"/>
    </row>
    <row r="378" spans="1:10" x14ac:dyDescent="0.25">
      <c r="A378" s="190">
        <f t="shared" si="502"/>
        <v>27</v>
      </c>
      <c r="B378" s="190">
        <v>22</v>
      </c>
      <c r="C378" s="190"/>
      <c r="D378" s="190" t="str">
        <f t="shared" ca="1" si="498"/>
        <v/>
      </c>
      <c r="E378" s="190" t="str">
        <f t="shared" ca="1" si="499"/>
        <v/>
      </c>
      <c r="F378" s="190" t="str">
        <f t="shared" ca="1" si="500"/>
        <v xml:space="preserve"> </v>
      </c>
      <c r="G378" s="190">
        <v>347</v>
      </c>
      <c r="H378" s="196"/>
      <c r="I378" s="190">
        <f t="shared" ca="1" si="501"/>
        <v>0</v>
      </c>
      <c r="J378" s="7"/>
    </row>
    <row r="379" spans="1:10" x14ac:dyDescent="0.25">
      <c r="A379" s="190">
        <f t="shared" si="502"/>
        <v>27</v>
      </c>
      <c r="B379" s="190">
        <v>23</v>
      </c>
      <c r="C379" s="190"/>
      <c r="D379" s="190" t="str">
        <f t="shared" ca="1" si="498"/>
        <v/>
      </c>
      <c r="E379" s="190" t="str">
        <f t="shared" ca="1" si="499"/>
        <v/>
      </c>
      <c r="F379" s="190" t="str">
        <f t="shared" ca="1" si="500"/>
        <v xml:space="preserve"> </v>
      </c>
      <c r="G379" s="190">
        <v>348</v>
      </c>
      <c r="H379" s="196"/>
      <c r="I379" s="190">
        <f t="shared" ca="1" si="501"/>
        <v>0</v>
      </c>
      <c r="J379" s="7"/>
    </row>
    <row r="380" spans="1:10" x14ac:dyDescent="0.25">
      <c r="A380" s="190">
        <f t="shared" si="502"/>
        <v>27</v>
      </c>
      <c r="B380" s="190">
        <v>24</v>
      </c>
      <c r="C380" s="190"/>
      <c r="D380" s="190" t="str">
        <f t="shared" ca="1" si="498"/>
        <v/>
      </c>
      <c r="E380" s="190" t="str">
        <f t="shared" ca="1" si="499"/>
        <v/>
      </c>
      <c r="F380" s="190" t="str">
        <f t="shared" ca="1" si="500"/>
        <v xml:space="preserve"> </v>
      </c>
      <c r="G380" s="190">
        <v>349</v>
      </c>
      <c r="H380" s="196"/>
      <c r="I380" s="190">
        <f t="shared" ca="1" si="501"/>
        <v>0</v>
      </c>
      <c r="J380" s="7"/>
    </row>
    <row r="381" spans="1:10" x14ac:dyDescent="0.25">
      <c r="A381" s="190">
        <f t="shared" si="502"/>
        <v>27</v>
      </c>
      <c r="B381" s="190">
        <v>25</v>
      </c>
      <c r="C381" s="190"/>
      <c r="D381" s="190" t="str">
        <f t="shared" ca="1" si="498"/>
        <v/>
      </c>
      <c r="E381" s="190" t="str">
        <f t="shared" ca="1" si="499"/>
        <v/>
      </c>
      <c r="F381" s="190" t="str">
        <f t="shared" ca="1" si="500"/>
        <v xml:space="preserve"> </v>
      </c>
      <c r="G381" s="190">
        <v>350</v>
      </c>
      <c r="H381" s="196"/>
      <c r="I381" s="190">
        <f t="shared" ca="1" si="501"/>
        <v>0</v>
      </c>
      <c r="J381" s="7"/>
    </row>
    <row r="382" spans="1:10" x14ac:dyDescent="0.25">
      <c r="A382" s="190">
        <f t="shared" si="502"/>
        <v>29</v>
      </c>
      <c r="B382" s="190">
        <v>1</v>
      </c>
      <c r="C382" s="190"/>
      <c r="D382" s="190" t="str">
        <f t="shared" ca="1" si="498"/>
        <v/>
      </c>
      <c r="E382" s="190" t="str">
        <f t="shared" ca="1" si="499"/>
        <v/>
      </c>
      <c r="F382" s="190" t="str">
        <f t="shared" ca="1" si="500"/>
        <v xml:space="preserve"> </v>
      </c>
      <c r="G382" s="190">
        <v>351</v>
      </c>
      <c r="H382" s="196"/>
      <c r="I382" s="190">
        <f t="shared" ca="1" si="501"/>
        <v>0</v>
      </c>
      <c r="J382" s="7"/>
    </row>
    <row r="383" spans="1:10" x14ac:dyDescent="0.25">
      <c r="A383" s="190">
        <f t="shared" si="502"/>
        <v>29</v>
      </c>
      <c r="B383" s="190">
        <v>2</v>
      </c>
      <c r="C383" s="190"/>
      <c r="D383" s="190" t="str">
        <f t="shared" ca="1" si="498"/>
        <v/>
      </c>
      <c r="E383" s="190" t="str">
        <f t="shared" ca="1" si="499"/>
        <v/>
      </c>
      <c r="F383" s="190" t="str">
        <f t="shared" ca="1" si="500"/>
        <v xml:space="preserve"> </v>
      </c>
      <c r="G383" s="190">
        <v>352</v>
      </c>
      <c r="H383" s="196"/>
      <c r="I383" s="190">
        <f t="shared" ca="1" si="501"/>
        <v>0</v>
      </c>
      <c r="J383" s="7"/>
    </row>
    <row r="384" spans="1:10" x14ac:dyDescent="0.25">
      <c r="A384" s="190">
        <f t="shared" si="502"/>
        <v>29</v>
      </c>
      <c r="B384" s="190">
        <v>3</v>
      </c>
      <c r="C384" s="190"/>
      <c r="D384" s="190" t="str">
        <f t="shared" ca="1" si="498"/>
        <v/>
      </c>
      <c r="E384" s="190" t="str">
        <f t="shared" ca="1" si="499"/>
        <v/>
      </c>
      <c r="F384" s="190" t="str">
        <f t="shared" ca="1" si="500"/>
        <v xml:space="preserve"> </v>
      </c>
      <c r="G384" s="190">
        <v>353</v>
      </c>
      <c r="H384" s="196"/>
      <c r="I384" s="190">
        <f t="shared" ca="1" si="501"/>
        <v>0</v>
      </c>
      <c r="J384" s="7"/>
    </row>
    <row r="385" spans="1:10" x14ac:dyDescent="0.25">
      <c r="A385" s="190">
        <f t="shared" si="502"/>
        <v>29</v>
      </c>
      <c r="B385" s="190">
        <v>4</v>
      </c>
      <c r="C385" s="190"/>
      <c r="D385" s="190" t="str">
        <f t="shared" ca="1" si="498"/>
        <v/>
      </c>
      <c r="E385" s="190" t="str">
        <f t="shared" ca="1" si="499"/>
        <v/>
      </c>
      <c r="F385" s="190" t="str">
        <f t="shared" ca="1" si="500"/>
        <v xml:space="preserve"> </v>
      </c>
      <c r="G385" s="190">
        <v>354</v>
      </c>
      <c r="H385" s="196"/>
      <c r="I385" s="190">
        <f t="shared" ca="1" si="501"/>
        <v>0</v>
      </c>
      <c r="J385" s="7"/>
    </row>
    <row r="386" spans="1:10" x14ac:dyDescent="0.25">
      <c r="A386" s="190">
        <f t="shared" si="502"/>
        <v>29</v>
      </c>
      <c r="B386" s="190">
        <v>5</v>
      </c>
      <c r="C386" s="190"/>
      <c r="D386" s="190" t="str">
        <f t="shared" ca="1" si="498"/>
        <v/>
      </c>
      <c r="E386" s="190" t="str">
        <f t="shared" ca="1" si="499"/>
        <v/>
      </c>
      <c r="F386" s="190" t="str">
        <f t="shared" ca="1" si="500"/>
        <v xml:space="preserve"> </v>
      </c>
      <c r="G386" s="190">
        <v>355</v>
      </c>
      <c r="H386" s="196"/>
      <c r="I386" s="190">
        <f t="shared" ca="1" si="501"/>
        <v>0</v>
      </c>
      <c r="J386" s="7"/>
    </row>
    <row r="387" spans="1:10" x14ac:dyDescent="0.25">
      <c r="A387" s="190">
        <f t="shared" si="502"/>
        <v>29</v>
      </c>
      <c r="B387" s="190">
        <v>6</v>
      </c>
      <c r="C387" s="190"/>
      <c r="D387" s="190" t="str">
        <f t="shared" ca="1" si="498"/>
        <v/>
      </c>
      <c r="E387" s="190" t="str">
        <f t="shared" ca="1" si="499"/>
        <v/>
      </c>
      <c r="F387" s="190" t="str">
        <f t="shared" ca="1" si="500"/>
        <v xml:space="preserve"> </v>
      </c>
      <c r="G387" s="190">
        <v>356</v>
      </c>
      <c r="H387" s="196"/>
      <c r="I387" s="190">
        <f t="shared" ca="1" si="501"/>
        <v>0</v>
      </c>
      <c r="J387" s="7"/>
    </row>
    <row r="388" spans="1:10" x14ac:dyDescent="0.25">
      <c r="A388" s="190">
        <f t="shared" si="502"/>
        <v>29</v>
      </c>
      <c r="B388" s="190">
        <v>7</v>
      </c>
      <c r="C388" s="190"/>
      <c r="D388" s="190" t="str">
        <f t="shared" ca="1" si="498"/>
        <v/>
      </c>
      <c r="E388" s="190" t="str">
        <f t="shared" ca="1" si="499"/>
        <v/>
      </c>
      <c r="F388" s="190" t="str">
        <f t="shared" ca="1" si="500"/>
        <v xml:space="preserve"> </v>
      </c>
      <c r="G388" s="190">
        <v>357</v>
      </c>
      <c r="H388" s="196"/>
      <c r="I388" s="190">
        <f t="shared" ca="1" si="501"/>
        <v>0</v>
      </c>
      <c r="J388" s="7"/>
    </row>
    <row r="389" spans="1:10" x14ac:dyDescent="0.25">
      <c r="A389" s="190">
        <f t="shared" si="502"/>
        <v>29</v>
      </c>
      <c r="B389" s="190">
        <v>8</v>
      </c>
      <c r="C389" s="190"/>
      <c r="D389" s="190" t="str">
        <f t="shared" ca="1" si="498"/>
        <v/>
      </c>
      <c r="E389" s="190" t="str">
        <f t="shared" ca="1" si="499"/>
        <v/>
      </c>
      <c r="F389" s="190" t="str">
        <f t="shared" ca="1" si="500"/>
        <v xml:space="preserve"> </v>
      </c>
      <c r="G389" s="190">
        <v>358</v>
      </c>
      <c r="H389" s="196"/>
      <c r="I389" s="190">
        <f t="shared" ca="1" si="501"/>
        <v>0</v>
      </c>
      <c r="J389" s="7"/>
    </row>
    <row r="390" spans="1:10" x14ac:dyDescent="0.25">
      <c r="A390" s="190">
        <f t="shared" si="502"/>
        <v>29</v>
      </c>
      <c r="B390" s="190">
        <v>9</v>
      </c>
      <c r="C390" s="190"/>
      <c r="D390" s="190" t="str">
        <f t="shared" ca="1" si="498"/>
        <v/>
      </c>
      <c r="E390" s="190" t="str">
        <f t="shared" ca="1" si="499"/>
        <v/>
      </c>
      <c r="F390" s="190" t="str">
        <f t="shared" ca="1" si="500"/>
        <v xml:space="preserve"> </v>
      </c>
      <c r="G390" s="190">
        <v>359</v>
      </c>
      <c r="H390" s="196"/>
      <c r="I390" s="190">
        <f t="shared" ca="1" si="501"/>
        <v>0</v>
      </c>
      <c r="J390" s="7"/>
    </row>
    <row r="391" spans="1:10" x14ac:dyDescent="0.25">
      <c r="A391" s="190">
        <f t="shared" si="502"/>
        <v>29</v>
      </c>
      <c r="B391" s="190">
        <v>10</v>
      </c>
      <c r="C391" s="190"/>
      <c r="D391" s="190" t="str">
        <f t="shared" ca="1" si="498"/>
        <v/>
      </c>
      <c r="E391" s="190" t="str">
        <f t="shared" ca="1" si="499"/>
        <v/>
      </c>
      <c r="F391" s="190" t="str">
        <f t="shared" ca="1" si="500"/>
        <v xml:space="preserve"> </v>
      </c>
      <c r="G391" s="190">
        <v>360</v>
      </c>
      <c r="H391" s="196"/>
      <c r="I391" s="190">
        <f t="shared" ca="1" si="501"/>
        <v>0</v>
      </c>
      <c r="J391" s="7"/>
    </row>
    <row r="392" spans="1:10" x14ac:dyDescent="0.25">
      <c r="A392" s="190">
        <f t="shared" si="502"/>
        <v>29</v>
      </c>
      <c r="B392" s="190">
        <v>11</v>
      </c>
      <c r="C392" s="190"/>
      <c r="D392" s="190" t="str">
        <f t="shared" ca="1" si="498"/>
        <v/>
      </c>
      <c r="E392" s="190" t="str">
        <f t="shared" ca="1" si="499"/>
        <v/>
      </c>
      <c r="F392" s="190" t="str">
        <f t="shared" ca="1" si="500"/>
        <v xml:space="preserve"> </v>
      </c>
      <c r="G392" s="190">
        <v>361</v>
      </c>
      <c r="H392" s="196"/>
      <c r="I392" s="190">
        <f t="shared" ca="1" si="501"/>
        <v>0</v>
      </c>
      <c r="J392" s="7"/>
    </row>
    <row r="393" spans="1:10" x14ac:dyDescent="0.25">
      <c r="A393" s="190">
        <f t="shared" si="502"/>
        <v>29</v>
      </c>
      <c r="B393" s="190">
        <v>12</v>
      </c>
      <c r="C393" s="190"/>
      <c r="D393" s="190" t="str">
        <f t="shared" ca="1" si="498"/>
        <v/>
      </c>
      <c r="E393" s="190" t="str">
        <f t="shared" ca="1" si="499"/>
        <v/>
      </c>
      <c r="F393" s="190" t="str">
        <f t="shared" ca="1" si="500"/>
        <v xml:space="preserve"> </v>
      </c>
      <c r="G393" s="190">
        <v>362</v>
      </c>
      <c r="H393" s="196"/>
      <c r="I393" s="190">
        <f t="shared" ca="1" si="501"/>
        <v>0</v>
      </c>
      <c r="J393" s="7"/>
    </row>
    <row r="394" spans="1:10" x14ac:dyDescent="0.25">
      <c r="A394" s="190">
        <f t="shared" si="502"/>
        <v>29</v>
      </c>
      <c r="B394" s="190">
        <v>13</v>
      </c>
      <c r="C394" s="190"/>
      <c r="D394" s="190" t="str">
        <f t="shared" ca="1" si="498"/>
        <v/>
      </c>
      <c r="E394" s="190" t="str">
        <f t="shared" ca="1" si="499"/>
        <v/>
      </c>
      <c r="F394" s="190" t="str">
        <f t="shared" ca="1" si="500"/>
        <v xml:space="preserve"> </v>
      </c>
      <c r="G394" s="190">
        <v>363</v>
      </c>
      <c r="H394" s="196"/>
      <c r="I394" s="190">
        <f t="shared" ca="1" si="501"/>
        <v>0</v>
      </c>
      <c r="J394" s="7"/>
    </row>
    <row r="395" spans="1:10" x14ac:dyDescent="0.25">
      <c r="A395" s="190">
        <f t="shared" si="502"/>
        <v>29</v>
      </c>
      <c r="B395" s="190">
        <v>14</v>
      </c>
      <c r="C395" s="190"/>
      <c r="D395" s="190" t="str">
        <f t="shared" ca="1" si="498"/>
        <v/>
      </c>
      <c r="E395" s="190" t="str">
        <f t="shared" ca="1" si="499"/>
        <v/>
      </c>
      <c r="F395" s="190" t="str">
        <f t="shared" ca="1" si="500"/>
        <v xml:space="preserve"> </v>
      </c>
      <c r="G395" s="190">
        <v>364</v>
      </c>
      <c r="H395" s="196"/>
      <c r="I395" s="190">
        <f t="shared" ca="1" si="501"/>
        <v>0</v>
      </c>
      <c r="J395" s="7"/>
    </row>
    <row r="396" spans="1:10" x14ac:dyDescent="0.25">
      <c r="A396" s="190">
        <f t="shared" si="502"/>
        <v>29</v>
      </c>
      <c r="B396" s="190">
        <v>15</v>
      </c>
      <c r="C396" s="190"/>
      <c r="D396" s="190" t="str">
        <f t="shared" ca="1" si="498"/>
        <v/>
      </c>
      <c r="E396" s="190" t="str">
        <f t="shared" ca="1" si="499"/>
        <v/>
      </c>
      <c r="F396" s="190" t="str">
        <f t="shared" ca="1" si="500"/>
        <v xml:space="preserve"> </v>
      </c>
      <c r="G396" s="190">
        <v>365</v>
      </c>
      <c r="H396" s="196"/>
      <c r="I396" s="190">
        <f t="shared" ca="1" si="501"/>
        <v>0</v>
      </c>
      <c r="J396" s="7"/>
    </row>
    <row r="397" spans="1:10" x14ac:dyDescent="0.25">
      <c r="A397" s="190">
        <f t="shared" si="502"/>
        <v>29</v>
      </c>
      <c r="B397" s="190">
        <v>16</v>
      </c>
      <c r="C397" s="190"/>
      <c r="D397" s="190" t="str">
        <f t="shared" ca="1" si="498"/>
        <v/>
      </c>
      <c r="E397" s="190" t="str">
        <f t="shared" ca="1" si="499"/>
        <v/>
      </c>
      <c r="F397" s="190" t="str">
        <f t="shared" ca="1" si="500"/>
        <v xml:space="preserve"> </v>
      </c>
      <c r="G397" s="190">
        <v>366</v>
      </c>
      <c r="H397" s="196"/>
      <c r="I397" s="190">
        <f t="shared" ca="1" si="501"/>
        <v>0</v>
      </c>
      <c r="J397" s="7"/>
    </row>
    <row r="398" spans="1:10" x14ac:dyDescent="0.25">
      <c r="A398" s="190">
        <f t="shared" si="502"/>
        <v>29</v>
      </c>
      <c r="B398" s="190">
        <v>17</v>
      </c>
      <c r="C398" s="190"/>
      <c r="D398" s="190" t="str">
        <f t="shared" ca="1" si="498"/>
        <v/>
      </c>
      <c r="E398" s="190" t="str">
        <f t="shared" ca="1" si="499"/>
        <v/>
      </c>
      <c r="F398" s="190" t="str">
        <f t="shared" ca="1" si="500"/>
        <v xml:space="preserve"> </v>
      </c>
      <c r="G398" s="190">
        <v>367</v>
      </c>
      <c r="H398" s="196"/>
      <c r="I398" s="190">
        <f t="shared" ca="1" si="501"/>
        <v>0</v>
      </c>
      <c r="J398" s="7"/>
    </row>
    <row r="399" spans="1:10" x14ac:dyDescent="0.25">
      <c r="A399" s="190">
        <f t="shared" si="502"/>
        <v>29</v>
      </c>
      <c r="B399" s="190">
        <v>18</v>
      </c>
      <c r="C399" s="190"/>
      <c r="D399" s="190" t="str">
        <f t="shared" ca="1" si="498"/>
        <v/>
      </c>
      <c r="E399" s="190" t="str">
        <f t="shared" ca="1" si="499"/>
        <v/>
      </c>
      <c r="F399" s="190" t="str">
        <f t="shared" ca="1" si="500"/>
        <v xml:space="preserve"> </v>
      </c>
      <c r="G399" s="190">
        <v>368</v>
      </c>
      <c r="H399" s="196"/>
      <c r="I399" s="190">
        <f t="shared" ca="1" si="501"/>
        <v>0</v>
      </c>
      <c r="J399" s="7"/>
    </row>
    <row r="400" spans="1:10" x14ac:dyDescent="0.25">
      <c r="A400" s="190">
        <f t="shared" si="502"/>
        <v>29</v>
      </c>
      <c r="B400" s="190">
        <v>19</v>
      </c>
      <c r="C400" s="190"/>
      <c r="D400" s="190" t="str">
        <f t="shared" ca="1" si="498"/>
        <v/>
      </c>
      <c r="E400" s="190" t="str">
        <f t="shared" ca="1" si="499"/>
        <v/>
      </c>
      <c r="F400" s="190" t="str">
        <f t="shared" ca="1" si="500"/>
        <v xml:space="preserve"> </v>
      </c>
      <c r="G400" s="190">
        <v>369</v>
      </c>
      <c r="H400" s="196"/>
      <c r="I400" s="190">
        <f t="shared" ca="1" si="501"/>
        <v>0</v>
      </c>
      <c r="J400" s="7"/>
    </row>
    <row r="401" spans="1:10" x14ac:dyDescent="0.25">
      <c r="A401" s="190">
        <f t="shared" si="502"/>
        <v>29</v>
      </c>
      <c r="B401" s="190">
        <v>20</v>
      </c>
      <c r="C401" s="190"/>
      <c r="D401" s="190" t="str">
        <f t="shared" ca="1" si="498"/>
        <v/>
      </c>
      <c r="E401" s="190" t="str">
        <f t="shared" ca="1" si="499"/>
        <v/>
      </c>
      <c r="F401" s="190" t="str">
        <f t="shared" ca="1" si="500"/>
        <v xml:space="preserve"> </v>
      </c>
      <c r="G401" s="190">
        <v>370</v>
      </c>
      <c r="H401" s="196"/>
      <c r="I401" s="190">
        <f t="shared" ca="1" si="501"/>
        <v>0</v>
      </c>
      <c r="J401" s="7"/>
    </row>
    <row r="402" spans="1:10" x14ac:dyDescent="0.25">
      <c r="A402" s="190">
        <f t="shared" si="502"/>
        <v>29</v>
      </c>
      <c r="B402" s="190">
        <v>21</v>
      </c>
      <c r="C402" s="190"/>
      <c r="D402" s="190" t="str">
        <f t="shared" ca="1" si="498"/>
        <v/>
      </c>
      <c r="E402" s="190" t="str">
        <f t="shared" ca="1" si="499"/>
        <v/>
      </c>
      <c r="F402" s="190" t="str">
        <f t="shared" ca="1" si="500"/>
        <v xml:space="preserve"> </v>
      </c>
      <c r="G402" s="190">
        <v>371</v>
      </c>
      <c r="H402" s="196"/>
      <c r="I402" s="190">
        <f t="shared" ca="1" si="501"/>
        <v>0</v>
      </c>
      <c r="J402" s="7"/>
    </row>
    <row r="403" spans="1:10" x14ac:dyDescent="0.25">
      <c r="A403" s="190">
        <f t="shared" si="502"/>
        <v>29</v>
      </c>
      <c r="B403" s="190">
        <v>22</v>
      </c>
      <c r="C403" s="190"/>
      <c r="D403" s="190" t="str">
        <f t="shared" ca="1" si="498"/>
        <v/>
      </c>
      <c r="E403" s="190" t="str">
        <f t="shared" ca="1" si="499"/>
        <v/>
      </c>
      <c r="F403" s="190" t="str">
        <f t="shared" ca="1" si="500"/>
        <v xml:space="preserve"> </v>
      </c>
      <c r="G403" s="190">
        <v>372</v>
      </c>
      <c r="H403" s="196"/>
      <c r="I403" s="190">
        <f t="shared" ca="1" si="501"/>
        <v>0</v>
      </c>
      <c r="J403" s="7"/>
    </row>
    <row r="404" spans="1:10" x14ac:dyDescent="0.25">
      <c r="A404" s="190">
        <f t="shared" si="502"/>
        <v>29</v>
      </c>
      <c r="B404" s="190">
        <v>23</v>
      </c>
      <c r="C404" s="190"/>
      <c r="D404" s="190" t="str">
        <f t="shared" ca="1" si="498"/>
        <v/>
      </c>
      <c r="E404" s="190" t="str">
        <f t="shared" ca="1" si="499"/>
        <v/>
      </c>
      <c r="F404" s="190" t="str">
        <f t="shared" ca="1" si="500"/>
        <v xml:space="preserve"> </v>
      </c>
      <c r="G404" s="190">
        <v>373</v>
      </c>
      <c r="H404" s="196"/>
      <c r="I404" s="190">
        <f t="shared" ca="1" si="501"/>
        <v>0</v>
      </c>
      <c r="J404" s="7"/>
    </row>
    <row r="405" spans="1:10" x14ac:dyDescent="0.25">
      <c r="A405" s="190">
        <f t="shared" si="502"/>
        <v>29</v>
      </c>
      <c r="B405" s="190">
        <v>24</v>
      </c>
      <c r="C405" s="190"/>
      <c r="D405" s="190" t="str">
        <f t="shared" ca="1" si="498"/>
        <v/>
      </c>
      <c r="E405" s="190" t="str">
        <f t="shared" ca="1" si="499"/>
        <v/>
      </c>
      <c r="F405" s="190" t="str">
        <f t="shared" ca="1" si="500"/>
        <v xml:space="preserve"> </v>
      </c>
      <c r="G405" s="190">
        <v>374</v>
      </c>
      <c r="H405" s="196"/>
      <c r="I405" s="190">
        <f t="shared" ca="1" si="501"/>
        <v>0</v>
      </c>
      <c r="J405" s="7"/>
    </row>
    <row r="406" spans="1:10" x14ac:dyDescent="0.25">
      <c r="A406" s="190">
        <f t="shared" si="502"/>
        <v>29</v>
      </c>
      <c r="B406" s="190">
        <v>25</v>
      </c>
      <c r="C406" s="190"/>
      <c r="D406" s="190" t="str">
        <f t="shared" ca="1" si="498"/>
        <v/>
      </c>
      <c r="E406" s="190" t="str">
        <f t="shared" ca="1" si="499"/>
        <v/>
      </c>
      <c r="F406" s="190" t="str">
        <f t="shared" ca="1" si="500"/>
        <v xml:space="preserve"> </v>
      </c>
      <c r="G406" s="190">
        <v>375</v>
      </c>
      <c r="H406" s="196"/>
      <c r="I406" s="190">
        <f t="shared" ca="1" si="501"/>
        <v>0</v>
      </c>
      <c r="J406" s="7"/>
    </row>
    <row r="407" spans="1:10" x14ac:dyDescent="0.25">
      <c r="A407" s="190">
        <f t="shared" si="502"/>
        <v>31</v>
      </c>
      <c r="B407" s="190">
        <v>1</v>
      </c>
      <c r="C407" s="190"/>
      <c r="D407" s="190" t="str">
        <f t="shared" ca="1" si="498"/>
        <v/>
      </c>
      <c r="E407" s="190" t="str">
        <f t="shared" ca="1" si="499"/>
        <v/>
      </c>
      <c r="F407" s="190" t="str">
        <f t="shared" ca="1" si="500"/>
        <v xml:space="preserve"> </v>
      </c>
      <c r="G407" s="190">
        <v>376</v>
      </c>
      <c r="H407" s="196"/>
      <c r="I407" s="190">
        <f t="shared" ca="1" si="501"/>
        <v>0</v>
      </c>
      <c r="J407" s="7"/>
    </row>
    <row r="408" spans="1:10" x14ac:dyDescent="0.25">
      <c r="A408" s="190">
        <f t="shared" si="502"/>
        <v>31</v>
      </c>
      <c r="B408" s="190">
        <v>2</v>
      </c>
      <c r="C408" s="190"/>
      <c r="D408" s="190" t="str">
        <f t="shared" ca="1" si="498"/>
        <v/>
      </c>
      <c r="E408" s="190" t="str">
        <f t="shared" ca="1" si="499"/>
        <v/>
      </c>
      <c r="F408" s="190" t="str">
        <f t="shared" ca="1" si="500"/>
        <v xml:space="preserve"> </v>
      </c>
      <c r="G408" s="190">
        <v>377</v>
      </c>
      <c r="H408" s="196"/>
      <c r="I408" s="190">
        <f t="shared" ca="1" si="501"/>
        <v>0</v>
      </c>
      <c r="J408" s="7"/>
    </row>
    <row r="409" spans="1:10" x14ac:dyDescent="0.25">
      <c r="A409" s="190">
        <f t="shared" si="502"/>
        <v>31</v>
      </c>
      <c r="B409" s="190">
        <v>3</v>
      </c>
      <c r="C409" s="190"/>
      <c r="D409" s="190" t="str">
        <f t="shared" ca="1" si="498"/>
        <v/>
      </c>
      <c r="E409" s="190" t="str">
        <f t="shared" ca="1" si="499"/>
        <v/>
      </c>
      <c r="F409" s="190" t="str">
        <f t="shared" ca="1" si="500"/>
        <v xml:space="preserve"> </v>
      </c>
      <c r="G409" s="190">
        <v>378</v>
      </c>
      <c r="H409" s="196"/>
      <c r="I409" s="190">
        <f t="shared" ca="1" si="501"/>
        <v>0</v>
      </c>
      <c r="J409" s="7"/>
    </row>
    <row r="410" spans="1:10" x14ac:dyDescent="0.25">
      <c r="A410" s="190">
        <f t="shared" si="502"/>
        <v>31</v>
      </c>
      <c r="B410" s="190">
        <v>4</v>
      </c>
      <c r="C410" s="190"/>
      <c r="D410" s="190" t="str">
        <f t="shared" ca="1" si="498"/>
        <v/>
      </c>
      <c r="E410" s="190" t="str">
        <f t="shared" ca="1" si="499"/>
        <v/>
      </c>
      <c r="F410" s="190" t="str">
        <f t="shared" ca="1" si="500"/>
        <v xml:space="preserve"> </v>
      </c>
      <c r="G410" s="190">
        <v>379</v>
      </c>
      <c r="H410" s="196"/>
      <c r="I410" s="190">
        <f t="shared" ca="1" si="501"/>
        <v>0</v>
      </c>
      <c r="J410" s="7"/>
    </row>
    <row r="411" spans="1:10" x14ac:dyDescent="0.25">
      <c r="A411" s="190">
        <f t="shared" si="502"/>
        <v>31</v>
      </c>
      <c r="B411" s="190">
        <v>5</v>
      </c>
      <c r="C411" s="190"/>
      <c r="D411" s="190" t="str">
        <f t="shared" ca="1" si="498"/>
        <v/>
      </c>
      <c r="E411" s="190" t="str">
        <f t="shared" ca="1" si="499"/>
        <v/>
      </c>
      <c r="F411" s="190" t="str">
        <f t="shared" ca="1" si="500"/>
        <v xml:space="preserve"> </v>
      </c>
      <c r="G411" s="190">
        <v>380</v>
      </c>
      <c r="H411" s="196"/>
      <c r="I411" s="190">
        <f t="shared" ca="1" si="501"/>
        <v>0</v>
      </c>
      <c r="J411" s="7"/>
    </row>
    <row r="412" spans="1:10" x14ac:dyDescent="0.25">
      <c r="A412" s="190">
        <f t="shared" si="502"/>
        <v>31</v>
      </c>
      <c r="B412" s="190">
        <v>6</v>
      </c>
      <c r="C412" s="190"/>
      <c r="D412" s="190" t="str">
        <f t="shared" ca="1" si="498"/>
        <v/>
      </c>
      <c r="E412" s="190" t="str">
        <f t="shared" ca="1" si="499"/>
        <v/>
      </c>
      <c r="F412" s="190" t="str">
        <f t="shared" ca="1" si="500"/>
        <v xml:space="preserve"> </v>
      </c>
      <c r="G412" s="190">
        <v>381</v>
      </c>
      <c r="H412" s="196"/>
      <c r="I412" s="190">
        <f t="shared" ca="1" si="501"/>
        <v>0</v>
      </c>
      <c r="J412" s="7"/>
    </row>
    <row r="413" spans="1:10" x14ac:dyDescent="0.25">
      <c r="A413" s="190">
        <f t="shared" si="502"/>
        <v>31</v>
      </c>
      <c r="B413" s="190">
        <v>7</v>
      </c>
      <c r="C413" s="190"/>
      <c r="D413" s="190" t="str">
        <f t="shared" ca="1" si="498"/>
        <v/>
      </c>
      <c r="E413" s="190" t="str">
        <f t="shared" ca="1" si="499"/>
        <v/>
      </c>
      <c r="F413" s="190" t="str">
        <f t="shared" ca="1" si="500"/>
        <v xml:space="preserve"> </v>
      </c>
      <c r="G413" s="190">
        <v>382</v>
      </c>
      <c r="H413" s="196"/>
      <c r="I413" s="190">
        <f t="shared" ca="1" si="501"/>
        <v>0</v>
      </c>
      <c r="J413" s="7"/>
    </row>
    <row r="414" spans="1:10" x14ac:dyDescent="0.25">
      <c r="A414" s="190">
        <f t="shared" si="502"/>
        <v>31</v>
      </c>
      <c r="B414" s="190">
        <v>8</v>
      </c>
      <c r="C414" s="190"/>
      <c r="D414" s="190" t="str">
        <f t="shared" ca="1" si="498"/>
        <v/>
      </c>
      <c r="E414" s="190" t="str">
        <f t="shared" ca="1" si="499"/>
        <v/>
      </c>
      <c r="F414" s="190" t="str">
        <f t="shared" ca="1" si="500"/>
        <v xml:space="preserve"> </v>
      </c>
      <c r="G414" s="190">
        <v>383</v>
      </c>
      <c r="H414" s="196"/>
      <c r="I414" s="190">
        <f t="shared" ca="1" si="501"/>
        <v>0</v>
      </c>
      <c r="J414" s="7"/>
    </row>
    <row r="415" spans="1:10" x14ac:dyDescent="0.25">
      <c r="A415" s="190">
        <f t="shared" si="502"/>
        <v>31</v>
      </c>
      <c r="B415" s="190">
        <v>9</v>
      </c>
      <c r="C415" s="190"/>
      <c r="D415" s="190" t="str">
        <f t="shared" ca="1" si="498"/>
        <v/>
      </c>
      <c r="E415" s="190" t="str">
        <f t="shared" ca="1" si="499"/>
        <v/>
      </c>
      <c r="F415" s="190" t="str">
        <f t="shared" ca="1" si="500"/>
        <v xml:space="preserve"> </v>
      </c>
      <c r="G415" s="190">
        <v>384</v>
      </c>
      <c r="H415" s="196"/>
      <c r="I415" s="190">
        <f t="shared" ca="1" si="501"/>
        <v>0</v>
      </c>
      <c r="J415" s="7"/>
    </row>
    <row r="416" spans="1:10" x14ac:dyDescent="0.25">
      <c r="A416" s="190">
        <f t="shared" si="502"/>
        <v>31</v>
      </c>
      <c r="B416" s="190">
        <v>10</v>
      </c>
      <c r="C416" s="190"/>
      <c r="D416" s="190" t="str">
        <f t="shared" ca="1" si="498"/>
        <v/>
      </c>
      <c r="E416" s="190" t="str">
        <f t="shared" ca="1" si="499"/>
        <v/>
      </c>
      <c r="F416" s="190" t="str">
        <f t="shared" ca="1" si="500"/>
        <v xml:space="preserve"> </v>
      </c>
      <c r="G416" s="190">
        <v>385</v>
      </c>
      <c r="H416" s="196"/>
      <c r="I416" s="190">
        <f t="shared" ca="1" si="501"/>
        <v>0</v>
      </c>
      <c r="J416" s="7"/>
    </row>
    <row r="417" spans="1:10" x14ac:dyDescent="0.25">
      <c r="A417" s="190">
        <f t="shared" si="502"/>
        <v>31</v>
      </c>
      <c r="B417" s="190">
        <v>11</v>
      </c>
      <c r="C417" s="190"/>
      <c r="D417" s="190" t="str">
        <f t="shared" ref="D417:D480" ca="1" si="503">TRIM(HLOOKUP(A417,$B$3:$AO$29,B417+2,0))</f>
        <v/>
      </c>
      <c r="E417" s="190" t="str">
        <f t="shared" ref="E417:E480" ca="1" si="504">IF(HLOOKUP(A417+1,$B$3:$AO$29,B417+2,0)=0,"",HLOOKUP(A417+1,$B$3:$AO$29,B417+2,0))</f>
        <v/>
      </c>
      <c r="F417" s="190" t="str">
        <f t="shared" ref="F417:F480" ca="1" si="505">CONCATENATE(D417," ",E417)</f>
        <v xml:space="preserve"> </v>
      </c>
      <c r="G417" s="190">
        <v>386</v>
      </c>
      <c r="H417" s="196"/>
      <c r="I417" s="190">
        <f t="shared" ca="1" si="501"/>
        <v>0</v>
      </c>
      <c r="J417" s="7"/>
    </row>
    <row r="418" spans="1:10" x14ac:dyDescent="0.25">
      <c r="A418" s="190">
        <f t="shared" si="502"/>
        <v>31</v>
      </c>
      <c r="B418" s="190">
        <v>12</v>
      </c>
      <c r="C418" s="190"/>
      <c r="D418" s="190" t="str">
        <f t="shared" ca="1" si="503"/>
        <v/>
      </c>
      <c r="E418" s="190" t="str">
        <f t="shared" ca="1" si="504"/>
        <v/>
      </c>
      <c r="F418" s="190" t="str">
        <f t="shared" ca="1" si="505"/>
        <v xml:space="preserve"> </v>
      </c>
      <c r="G418" s="190">
        <v>387</v>
      </c>
      <c r="H418" s="196"/>
      <c r="I418" s="190">
        <f t="shared" ref="I418:I481" ca="1" si="506">COUNTIF($F$32:$F$531,H418)</f>
        <v>0</v>
      </c>
      <c r="J418" s="7"/>
    </row>
    <row r="419" spans="1:10" x14ac:dyDescent="0.25">
      <c r="A419" s="190">
        <f t="shared" si="502"/>
        <v>31</v>
      </c>
      <c r="B419" s="190">
        <v>13</v>
      </c>
      <c r="C419" s="190"/>
      <c r="D419" s="190" t="str">
        <f t="shared" ca="1" si="503"/>
        <v/>
      </c>
      <c r="E419" s="190" t="str">
        <f t="shared" ca="1" si="504"/>
        <v/>
      </c>
      <c r="F419" s="190" t="str">
        <f t="shared" ca="1" si="505"/>
        <v xml:space="preserve"> </v>
      </c>
      <c r="G419" s="190">
        <v>388</v>
      </c>
      <c r="H419" s="196"/>
      <c r="I419" s="190">
        <f t="shared" ca="1" si="506"/>
        <v>0</v>
      </c>
      <c r="J419" s="7"/>
    </row>
    <row r="420" spans="1:10" x14ac:dyDescent="0.25">
      <c r="A420" s="190">
        <f t="shared" si="502"/>
        <v>31</v>
      </c>
      <c r="B420" s="190">
        <v>14</v>
      </c>
      <c r="C420" s="190"/>
      <c r="D420" s="190" t="str">
        <f t="shared" ca="1" si="503"/>
        <v/>
      </c>
      <c r="E420" s="190" t="str">
        <f t="shared" ca="1" si="504"/>
        <v/>
      </c>
      <c r="F420" s="190" t="str">
        <f t="shared" ca="1" si="505"/>
        <v xml:space="preserve"> </v>
      </c>
      <c r="G420" s="190">
        <v>389</v>
      </c>
      <c r="H420" s="196"/>
      <c r="I420" s="190">
        <f t="shared" ca="1" si="506"/>
        <v>0</v>
      </c>
      <c r="J420" s="7"/>
    </row>
    <row r="421" spans="1:10" x14ac:dyDescent="0.25">
      <c r="A421" s="190">
        <f t="shared" si="502"/>
        <v>31</v>
      </c>
      <c r="B421" s="190">
        <v>15</v>
      </c>
      <c r="C421" s="190"/>
      <c r="D421" s="190" t="str">
        <f t="shared" ca="1" si="503"/>
        <v/>
      </c>
      <c r="E421" s="190" t="str">
        <f t="shared" ca="1" si="504"/>
        <v/>
      </c>
      <c r="F421" s="190" t="str">
        <f t="shared" ca="1" si="505"/>
        <v xml:space="preserve"> </v>
      </c>
      <c r="G421" s="190">
        <v>390</v>
      </c>
      <c r="H421" s="196"/>
      <c r="I421" s="190">
        <f t="shared" ca="1" si="506"/>
        <v>0</v>
      </c>
      <c r="J421" s="7"/>
    </row>
    <row r="422" spans="1:10" x14ac:dyDescent="0.25">
      <c r="A422" s="190">
        <f t="shared" si="502"/>
        <v>31</v>
      </c>
      <c r="B422" s="190">
        <v>16</v>
      </c>
      <c r="C422" s="190"/>
      <c r="D422" s="190" t="str">
        <f t="shared" ca="1" si="503"/>
        <v/>
      </c>
      <c r="E422" s="190" t="str">
        <f t="shared" ca="1" si="504"/>
        <v/>
      </c>
      <c r="F422" s="190" t="str">
        <f t="shared" ca="1" si="505"/>
        <v xml:space="preserve"> </v>
      </c>
      <c r="G422" s="190">
        <v>391</v>
      </c>
      <c r="H422" s="196"/>
      <c r="I422" s="190">
        <f t="shared" ca="1" si="506"/>
        <v>0</v>
      </c>
      <c r="J422" s="7"/>
    </row>
    <row r="423" spans="1:10" x14ac:dyDescent="0.25">
      <c r="A423" s="190">
        <f t="shared" si="502"/>
        <v>31</v>
      </c>
      <c r="B423" s="190">
        <v>17</v>
      </c>
      <c r="C423" s="190"/>
      <c r="D423" s="190" t="str">
        <f t="shared" ca="1" si="503"/>
        <v/>
      </c>
      <c r="E423" s="190" t="str">
        <f t="shared" ca="1" si="504"/>
        <v/>
      </c>
      <c r="F423" s="190" t="str">
        <f t="shared" ca="1" si="505"/>
        <v xml:space="preserve"> </v>
      </c>
      <c r="G423" s="190">
        <v>392</v>
      </c>
      <c r="H423" s="196"/>
      <c r="I423" s="190">
        <f t="shared" ca="1" si="506"/>
        <v>0</v>
      </c>
      <c r="J423" s="7"/>
    </row>
    <row r="424" spans="1:10" x14ac:dyDescent="0.25">
      <c r="A424" s="190">
        <f t="shared" si="502"/>
        <v>31</v>
      </c>
      <c r="B424" s="190">
        <v>18</v>
      </c>
      <c r="C424" s="190"/>
      <c r="D424" s="190" t="str">
        <f t="shared" ca="1" si="503"/>
        <v/>
      </c>
      <c r="E424" s="190" t="str">
        <f t="shared" ca="1" si="504"/>
        <v/>
      </c>
      <c r="F424" s="190" t="str">
        <f t="shared" ca="1" si="505"/>
        <v xml:space="preserve"> </v>
      </c>
      <c r="G424" s="190">
        <v>393</v>
      </c>
      <c r="H424" s="196"/>
      <c r="I424" s="190">
        <f t="shared" ca="1" si="506"/>
        <v>0</v>
      </c>
      <c r="J424" s="7"/>
    </row>
    <row r="425" spans="1:10" x14ac:dyDescent="0.25">
      <c r="A425" s="190">
        <f t="shared" si="502"/>
        <v>31</v>
      </c>
      <c r="B425" s="190">
        <v>19</v>
      </c>
      <c r="C425" s="190"/>
      <c r="D425" s="190" t="str">
        <f t="shared" ca="1" si="503"/>
        <v/>
      </c>
      <c r="E425" s="190" t="str">
        <f t="shared" ca="1" si="504"/>
        <v/>
      </c>
      <c r="F425" s="190" t="str">
        <f t="shared" ca="1" si="505"/>
        <v xml:space="preserve"> </v>
      </c>
      <c r="G425" s="190">
        <v>394</v>
      </c>
      <c r="H425" s="196"/>
      <c r="I425" s="190">
        <f t="shared" ca="1" si="506"/>
        <v>0</v>
      </c>
      <c r="J425" s="7"/>
    </row>
    <row r="426" spans="1:10" x14ac:dyDescent="0.25">
      <c r="A426" s="190">
        <f t="shared" si="502"/>
        <v>31</v>
      </c>
      <c r="B426" s="190">
        <v>20</v>
      </c>
      <c r="C426" s="190"/>
      <c r="D426" s="190" t="str">
        <f t="shared" ca="1" si="503"/>
        <v/>
      </c>
      <c r="E426" s="190" t="str">
        <f t="shared" ca="1" si="504"/>
        <v/>
      </c>
      <c r="F426" s="190" t="str">
        <f t="shared" ca="1" si="505"/>
        <v xml:space="preserve"> </v>
      </c>
      <c r="G426" s="190">
        <v>395</v>
      </c>
      <c r="H426" s="196"/>
      <c r="I426" s="190">
        <f t="shared" ca="1" si="506"/>
        <v>0</v>
      </c>
      <c r="J426" s="7"/>
    </row>
    <row r="427" spans="1:10" x14ac:dyDescent="0.25">
      <c r="A427" s="190">
        <f t="shared" si="502"/>
        <v>31</v>
      </c>
      <c r="B427" s="190">
        <v>21</v>
      </c>
      <c r="C427" s="190"/>
      <c r="D427" s="190" t="str">
        <f t="shared" ca="1" si="503"/>
        <v/>
      </c>
      <c r="E427" s="190" t="str">
        <f t="shared" ca="1" si="504"/>
        <v/>
      </c>
      <c r="F427" s="190" t="str">
        <f t="shared" ca="1" si="505"/>
        <v xml:space="preserve"> </v>
      </c>
      <c r="G427" s="190">
        <v>396</v>
      </c>
      <c r="H427" s="196"/>
      <c r="I427" s="190">
        <f t="shared" ca="1" si="506"/>
        <v>0</v>
      </c>
      <c r="J427" s="7"/>
    </row>
    <row r="428" spans="1:10" x14ac:dyDescent="0.25">
      <c r="A428" s="190">
        <f t="shared" ref="A428:A491" si="507">IF(B427&gt;B428,A427+2,A427)</f>
        <v>31</v>
      </c>
      <c r="B428" s="190">
        <v>22</v>
      </c>
      <c r="C428" s="190"/>
      <c r="D428" s="190" t="str">
        <f t="shared" ca="1" si="503"/>
        <v/>
      </c>
      <c r="E428" s="190" t="str">
        <f t="shared" ca="1" si="504"/>
        <v/>
      </c>
      <c r="F428" s="190" t="str">
        <f t="shared" ca="1" si="505"/>
        <v xml:space="preserve"> </v>
      </c>
      <c r="G428" s="190">
        <v>397</v>
      </c>
      <c r="H428" s="196"/>
      <c r="I428" s="190">
        <f t="shared" ca="1" si="506"/>
        <v>0</v>
      </c>
      <c r="J428" s="7"/>
    </row>
    <row r="429" spans="1:10" x14ac:dyDescent="0.25">
      <c r="A429" s="190">
        <f t="shared" si="507"/>
        <v>31</v>
      </c>
      <c r="B429" s="190">
        <v>23</v>
      </c>
      <c r="C429" s="190"/>
      <c r="D429" s="190" t="str">
        <f t="shared" ca="1" si="503"/>
        <v/>
      </c>
      <c r="E429" s="190" t="str">
        <f t="shared" ca="1" si="504"/>
        <v/>
      </c>
      <c r="F429" s="190" t="str">
        <f t="shared" ca="1" si="505"/>
        <v xml:space="preserve"> </v>
      </c>
      <c r="G429" s="190">
        <v>398</v>
      </c>
      <c r="H429" s="196"/>
      <c r="I429" s="190">
        <f t="shared" ca="1" si="506"/>
        <v>0</v>
      </c>
      <c r="J429" s="7"/>
    </row>
    <row r="430" spans="1:10" x14ac:dyDescent="0.25">
      <c r="A430" s="190">
        <f t="shared" si="507"/>
        <v>31</v>
      </c>
      <c r="B430" s="190">
        <v>24</v>
      </c>
      <c r="C430" s="190"/>
      <c r="D430" s="190" t="str">
        <f t="shared" ca="1" si="503"/>
        <v/>
      </c>
      <c r="E430" s="190" t="str">
        <f t="shared" ca="1" si="504"/>
        <v/>
      </c>
      <c r="F430" s="190" t="str">
        <f t="shared" ca="1" si="505"/>
        <v xml:space="preserve"> </v>
      </c>
      <c r="G430" s="190">
        <v>399</v>
      </c>
      <c r="H430" s="196"/>
      <c r="I430" s="190">
        <f t="shared" ca="1" si="506"/>
        <v>0</v>
      </c>
      <c r="J430" s="7"/>
    </row>
    <row r="431" spans="1:10" x14ac:dyDescent="0.25">
      <c r="A431" s="190">
        <f t="shared" si="507"/>
        <v>31</v>
      </c>
      <c r="B431" s="190">
        <v>25</v>
      </c>
      <c r="C431" s="190"/>
      <c r="D431" s="190" t="str">
        <f t="shared" ca="1" si="503"/>
        <v/>
      </c>
      <c r="E431" s="190" t="str">
        <f t="shared" ca="1" si="504"/>
        <v/>
      </c>
      <c r="F431" s="190" t="str">
        <f t="shared" ca="1" si="505"/>
        <v xml:space="preserve"> </v>
      </c>
      <c r="G431" s="190">
        <v>400</v>
      </c>
      <c r="H431" s="196"/>
      <c r="I431" s="190">
        <f t="shared" ca="1" si="506"/>
        <v>0</v>
      </c>
      <c r="J431" s="7"/>
    </row>
    <row r="432" spans="1:10" x14ac:dyDescent="0.25">
      <c r="A432" s="190">
        <f t="shared" si="507"/>
        <v>33</v>
      </c>
      <c r="B432" s="190">
        <v>1</v>
      </c>
      <c r="C432" s="190"/>
      <c r="D432" s="190" t="str">
        <f t="shared" ca="1" si="503"/>
        <v/>
      </c>
      <c r="E432" s="190" t="str">
        <f t="shared" ca="1" si="504"/>
        <v/>
      </c>
      <c r="F432" s="190" t="str">
        <f t="shared" ca="1" si="505"/>
        <v xml:space="preserve"> </v>
      </c>
      <c r="G432" s="190">
        <v>401</v>
      </c>
      <c r="H432" s="196"/>
      <c r="I432" s="190">
        <f t="shared" ca="1" si="506"/>
        <v>0</v>
      </c>
      <c r="J432" s="7"/>
    </row>
    <row r="433" spans="1:10" x14ac:dyDescent="0.25">
      <c r="A433" s="190">
        <f t="shared" si="507"/>
        <v>33</v>
      </c>
      <c r="B433" s="190">
        <v>2</v>
      </c>
      <c r="C433" s="190"/>
      <c r="D433" s="190" t="str">
        <f t="shared" ca="1" si="503"/>
        <v/>
      </c>
      <c r="E433" s="190" t="str">
        <f t="shared" ca="1" si="504"/>
        <v/>
      </c>
      <c r="F433" s="190" t="str">
        <f t="shared" ca="1" si="505"/>
        <v xml:space="preserve"> </v>
      </c>
      <c r="G433" s="190">
        <v>402</v>
      </c>
      <c r="H433" s="196"/>
      <c r="I433" s="190">
        <f t="shared" ca="1" si="506"/>
        <v>0</v>
      </c>
      <c r="J433" s="7"/>
    </row>
    <row r="434" spans="1:10" x14ac:dyDescent="0.25">
      <c r="A434" s="190">
        <f t="shared" si="507"/>
        <v>33</v>
      </c>
      <c r="B434" s="190">
        <v>3</v>
      </c>
      <c r="C434" s="190"/>
      <c r="D434" s="190" t="str">
        <f t="shared" ca="1" si="503"/>
        <v/>
      </c>
      <c r="E434" s="190" t="str">
        <f t="shared" ca="1" si="504"/>
        <v/>
      </c>
      <c r="F434" s="190" t="str">
        <f t="shared" ca="1" si="505"/>
        <v xml:space="preserve"> </v>
      </c>
      <c r="G434" s="190">
        <v>403</v>
      </c>
      <c r="H434" s="196"/>
      <c r="I434" s="190">
        <f t="shared" ca="1" si="506"/>
        <v>0</v>
      </c>
      <c r="J434" s="7"/>
    </row>
    <row r="435" spans="1:10" x14ac:dyDescent="0.25">
      <c r="A435" s="190">
        <f t="shared" si="507"/>
        <v>33</v>
      </c>
      <c r="B435" s="190">
        <v>4</v>
      </c>
      <c r="C435" s="190"/>
      <c r="D435" s="190" t="str">
        <f t="shared" ca="1" si="503"/>
        <v/>
      </c>
      <c r="E435" s="190" t="str">
        <f t="shared" ca="1" si="504"/>
        <v/>
      </c>
      <c r="F435" s="190" t="str">
        <f t="shared" ca="1" si="505"/>
        <v xml:space="preserve"> </v>
      </c>
      <c r="G435" s="190">
        <v>404</v>
      </c>
      <c r="H435" s="196"/>
      <c r="I435" s="190">
        <f t="shared" ca="1" si="506"/>
        <v>0</v>
      </c>
      <c r="J435" s="7"/>
    </row>
    <row r="436" spans="1:10" x14ac:dyDescent="0.25">
      <c r="A436" s="190">
        <f t="shared" si="507"/>
        <v>33</v>
      </c>
      <c r="B436" s="190">
        <v>5</v>
      </c>
      <c r="C436" s="190"/>
      <c r="D436" s="190" t="str">
        <f t="shared" ca="1" si="503"/>
        <v/>
      </c>
      <c r="E436" s="190" t="str">
        <f t="shared" ca="1" si="504"/>
        <v/>
      </c>
      <c r="F436" s="190" t="str">
        <f t="shared" ca="1" si="505"/>
        <v xml:space="preserve"> </v>
      </c>
      <c r="G436" s="190">
        <v>405</v>
      </c>
      <c r="H436" s="196"/>
      <c r="I436" s="190">
        <f t="shared" ca="1" si="506"/>
        <v>0</v>
      </c>
      <c r="J436" s="7"/>
    </row>
    <row r="437" spans="1:10" x14ac:dyDescent="0.25">
      <c r="A437" s="190">
        <f t="shared" si="507"/>
        <v>33</v>
      </c>
      <c r="B437" s="190">
        <v>6</v>
      </c>
      <c r="C437" s="190"/>
      <c r="D437" s="190" t="str">
        <f t="shared" ca="1" si="503"/>
        <v/>
      </c>
      <c r="E437" s="190" t="str">
        <f t="shared" ca="1" si="504"/>
        <v/>
      </c>
      <c r="F437" s="190" t="str">
        <f t="shared" ca="1" si="505"/>
        <v xml:space="preserve"> </v>
      </c>
      <c r="G437" s="190">
        <v>406</v>
      </c>
      <c r="H437" s="196"/>
      <c r="I437" s="190">
        <f t="shared" ca="1" si="506"/>
        <v>0</v>
      </c>
      <c r="J437" s="7"/>
    </row>
    <row r="438" spans="1:10" x14ac:dyDescent="0.25">
      <c r="A438" s="190">
        <f t="shared" si="507"/>
        <v>33</v>
      </c>
      <c r="B438" s="190">
        <v>7</v>
      </c>
      <c r="C438" s="190"/>
      <c r="D438" s="190" t="str">
        <f t="shared" ca="1" si="503"/>
        <v/>
      </c>
      <c r="E438" s="190" t="str">
        <f t="shared" ca="1" si="504"/>
        <v/>
      </c>
      <c r="F438" s="190" t="str">
        <f t="shared" ca="1" si="505"/>
        <v xml:space="preserve"> </v>
      </c>
      <c r="G438" s="190">
        <v>407</v>
      </c>
      <c r="H438" s="196"/>
      <c r="I438" s="190">
        <f t="shared" ca="1" si="506"/>
        <v>0</v>
      </c>
      <c r="J438" s="7"/>
    </row>
    <row r="439" spans="1:10" x14ac:dyDescent="0.25">
      <c r="A439" s="190">
        <f t="shared" si="507"/>
        <v>33</v>
      </c>
      <c r="B439" s="190">
        <v>8</v>
      </c>
      <c r="C439" s="190"/>
      <c r="D439" s="190" t="str">
        <f t="shared" ca="1" si="503"/>
        <v/>
      </c>
      <c r="E439" s="190" t="str">
        <f t="shared" ca="1" si="504"/>
        <v/>
      </c>
      <c r="F439" s="190" t="str">
        <f t="shared" ca="1" si="505"/>
        <v xml:space="preserve"> </v>
      </c>
      <c r="G439" s="190">
        <v>408</v>
      </c>
      <c r="H439" s="196"/>
      <c r="I439" s="190">
        <f t="shared" ca="1" si="506"/>
        <v>0</v>
      </c>
      <c r="J439" s="7"/>
    </row>
    <row r="440" spans="1:10" x14ac:dyDescent="0.25">
      <c r="A440" s="190">
        <f t="shared" si="507"/>
        <v>33</v>
      </c>
      <c r="B440" s="190">
        <v>9</v>
      </c>
      <c r="C440" s="190"/>
      <c r="D440" s="190" t="str">
        <f t="shared" ca="1" si="503"/>
        <v/>
      </c>
      <c r="E440" s="190" t="str">
        <f t="shared" ca="1" si="504"/>
        <v/>
      </c>
      <c r="F440" s="190" t="str">
        <f t="shared" ca="1" si="505"/>
        <v xml:space="preserve"> </v>
      </c>
      <c r="G440" s="190">
        <v>409</v>
      </c>
      <c r="H440" s="196"/>
      <c r="I440" s="190">
        <f t="shared" ca="1" si="506"/>
        <v>0</v>
      </c>
      <c r="J440" s="7"/>
    </row>
    <row r="441" spans="1:10" x14ac:dyDescent="0.25">
      <c r="A441" s="190">
        <f t="shared" si="507"/>
        <v>33</v>
      </c>
      <c r="B441" s="190">
        <v>10</v>
      </c>
      <c r="C441" s="190"/>
      <c r="D441" s="190" t="str">
        <f t="shared" ca="1" si="503"/>
        <v/>
      </c>
      <c r="E441" s="190" t="str">
        <f t="shared" ca="1" si="504"/>
        <v/>
      </c>
      <c r="F441" s="190" t="str">
        <f t="shared" ca="1" si="505"/>
        <v xml:space="preserve"> </v>
      </c>
      <c r="G441" s="190">
        <v>410</v>
      </c>
      <c r="H441" s="196"/>
      <c r="I441" s="190">
        <f t="shared" ca="1" si="506"/>
        <v>0</v>
      </c>
      <c r="J441" s="7"/>
    </row>
    <row r="442" spans="1:10" x14ac:dyDescent="0.25">
      <c r="A442" s="190">
        <f t="shared" si="507"/>
        <v>33</v>
      </c>
      <c r="B442" s="190">
        <v>11</v>
      </c>
      <c r="C442" s="190"/>
      <c r="D442" s="190" t="str">
        <f t="shared" ca="1" si="503"/>
        <v/>
      </c>
      <c r="E442" s="190" t="str">
        <f t="shared" ca="1" si="504"/>
        <v/>
      </c>
      <c r="F442" s="190" t="str">
        <f t="shared" ca="1" si="505"/>
        <v xml:space="preserve"> </v>
      </c>
      <c r="G442" s="190">
        <v>411</v>
      </c>
      <c r="H442" s="196"/>
      <c r="I442" s="190">
        <f t="shared" ca="1" si="506"/>
        <v>0</v>
      </c>
      <c r="J442" s="7"/>
    </row>
    <row r="443" spans="1:10" x14ac:dyDescent="0.25">
      <c r="A443" s="190">
        <f t="shared" si="507"/>
        <v>33</v>
      </c>
      <c r="B443" s="190">
        <v>12</v>
      </c>
      <c r="C443" s="190"/>
      <c r="D443" s="190" t="str">
        <f t="shared" ca="1" si="503"/>
        <v/>
      </c>
      <c r="E443" s="190" t="str">
        <f t="shared" ca="1" si="504"/>
        <v/>
      </c>
      <c r="F443" s="190" t="str">
        <f t="shared" ca="1" si="505"/>
        <v xml:space="preserve"> </v>
      </c>
      <c r="G443" s="190">
        <v>412</v>
      </c>
      <c r="H443" s="196"/>
      <c r="I443" s="190">
        <f t="shared" ca="1" si="506"/>
        <v>0</v>
      </c>
      <c r="J443" s="7"/>
    </row>
    <row r="444" spans="1:10" x14ac:dyDescent="0.25">
      <c r="A444" s="190">
        <f t="shared" si="507"/>
        <v>33</v>
      </c>
      <c r="B444" s="190">
        <v>13</v>
      </c>
      <c r="C444" s="190"/>
      <c r="D444" s="190" t="str">
        <f t="shared" ca="1" si="503"/>
        <v/>
      </c>
      <c r="E444" s="190" t="str">
        <f t="shared" ca="1" si="504"/>
        <v/>
      </c>
      <c r="F444" s="190" t="str">
        <f t="shared" ca="1" si="505"/>
        <v xml:space="preserve"> </v>
      </c>
      <c r="G444" s="190">
        <v>413</v>
      </c>
      <c r="H444" s="196"/>
      <c r="I444" s="190">
        <f t="shared" ca="1" si="506"/>
        <v>0</v>
      </c>
      <c r="J444" s="7"/>
    </row>
    <row r="445" spans="1:10" x14ac:dyDescent="0.25">
      <c r="A445" s="190">
        <f t="shared" si="507"/>
        <v>33</v>
      </c>
      <c r="B445" s="190">
        <v>14</v>
      </c>
      <c r="C445" s="190"/>
      <c r="D445" s="190" t="str">
        <f t="shared" ca="1" si="503"/>
        <v/>
      </c>
      <c r="E445" s="190" t="str">
        <f t="shared" ca="1" si="504"/>
        <v/>
      </c>
      <c r="F445" s="190" t="str">
        <f t="shared" ca="1" si="505"/>
        <v xml:space="preserve"> </v>
      </c>
      <c r="G445" s="190">
        <v>414</v>
      </c>
      <c r="H445" s="196"/>
      <c r="I445" s="190">
        <f t="shared" ca="1" si="506"/>
        <v>0</v>
      </c>
      <c r="J445" s="7"/>
    </row>
    <row r="446" spans="1:10" x14ac:dyDescent="0.25">
      <c r="A446" s="190">
        <f t="shared" si="507"/>
        <v>33</v>
      </c>
      <c r="B446" s="190">
        <v>15</v>
      </c>
      <c r="C446" s="190"/>
      <c r="D446" s="190" t="str">
        <f t="shared" ca="1" si="503"/>
        <v/>
      </c>
      <c r="E446" s="190" t="str">
        <f t="shared" ca="1" si="504"/>
        <v/>
      </c>
      <c r="F446" s="190" t="str">
        <f t="shared" ca="1" si="505"/>
        <v xml:space="preserve"> </v>
      </c>
      <c r="G446" s="190">
        <v>415</v>
      </c>
      <c r="H446" s="196"/>
      <c r="I446" s="190">
        <f t="shared" ca="1" si="506"/>
        <v>0</v>
      </c>
      <c r="J446" s="7"/>
    </row>
    <row r="447" spans="1:10" x14ac:dyDescent="0.25">
      <c r="A447" s="190">
        <f t="shared" si="507"/>
        <v>33</v>
      </c>
      <c r="B447" s="190">
        <v>16</v>
      </c>
      <c r="C447" s="190"/>
      <c r="D447" s="190" t="str">
        <f t="shared" ca="1" si="503"/>
        <v/>
      </c>
      <c r="E447" s="190" t="str">
        <f t="shared" ca="1" si="504"/>
        <v/>
      </c>
      <c r="F447" s="190" t="str">
        <f t="shared" ca="1" si="505"/>
        <v xml:space="preserve"> </v>
      </c>
      <c r="G447" s="190">
        <v>416</v>
      </c>
      <c r="H447" s="196"/>
      <c r="I447" s="190">
        <f t="shared" ca="1" si="506"/>
        <v>0</v>
      </c>
      <c r="J447" s="7"/>
    </row>
    <row r="448" spans="1:10" x14ac:dyDescent="0.25">
      <c r="A448" s="190">
        <f t="shared" si="507"/>
        <v>33</v>
      </c>
      <c r="B448" s="190">
        <v>17</v>
      </c>
      <c r="C448" s="190"/>
      <c r="D448" s="190" t="str">
        <f t="shared" ca="1" si="503"/>
        <v/>
      </c>
      <c r="E448" s="190" t="str">
        <f t="shared" ca="1" si="504"/>
        <v/>
      </c>
      <c r="F448" s="190" t="str">
        <f t="shared" ca="1" si="505"/>
        <v xml:space="preserve"> </v>
      </c>
      <c r="G448" s="190">
        <v>417</v>
      </c>
      <c r="H448" s="196"/>
      <c r="I448" s="190">
        <f t="shared" ca="1" si="506"/>
        <v>0</v>
      </c>
      <c r="J448" s="7"/>
    </row>
    <row r="449" spans="1:10" x14ac:dyDescent="0.25">
      <c r="A449" s="190">
        <f t="shared" si="507"/>
        <v>33</v>
      </c>
      <c r="B449" s="190">
        <v>18</v>
      </c>
      <c r="C449" s="190"/>
      <c r="D449" s="190" t="str">
        <f t="shared" ca="1" si="503"/>
        <v/>
      </c>
      <c r="E449" s="190" t="str">
        <f t="shared" ca="1" si="504"/>
        <v/>
      </c>
      <c r="F449" s="190" t="str">
        <f t="shared" ca="1" si="505"/>
        <v xml:space="preserve"> </v>
      </c>
      <c r="G449" s="190">
        <v>418</v>
      </c>
      <c r="H449" s="196"/>
      <c r="I449" s="190">
        <f t="shared" ca="1" si="506"/>
        <v>0</v>
      </c>
      <c r="J449" s="7"/>
    </row>
    <row r="450" spans="1:10" x14ac:dyDescent="0.25">
      <c r="A450" s="190">
        <f t="shared" si="507"/>
        <v>33</v>
      </c>
      <c r="B450" s="190">
        <v>19</v>
      </c>
      <c r="C450" s="190"/>
      <c r="D450" s="190" t="str">
        <f t="shared" ca="1" si="503"/>
        <v/>
      </c>
      <c r="E450" s="190" t="str">
        <f t="shared" ca="1" si="504"/>
        <v/>
      </c>
      <c r="F450" s="190" t="str">
        <f t="shared" ca="1" si="505"/>
        <v xml:space="preserve"> </v>
      </c>
      <c r="G450" s="190">
        <v>419</v>
      </c>
      <c r="H450" s="196"/>
      <c r="I450" s="190">
        <f t="shared" ca="1" si="506"/>
        <v>0</v>
      </c>
      <c r="J450" s="7"/>
    </row>
    <row r="451" spans="1:10" x14ac:dyDescent="0.25">
      <c r="A451" s="190">
        <f t="shared" si="507"/>
        <v>33</v>
      </c>
      <c r="B451" s="190">
        <v>20</v>
      </c>
      <c r="C451" s="190"/>
      <c r="D451" s="190" t="str">
        <f t="shared" ca="1" si="503"/>
        <v/>
      </c>
      <c r="E451" s="190" t="str">
        <f t="shared" ca="1" si="504"/>
        <v/>
      </c>
      <c r="F451" s="190" t="str">
        <f t="shared" ca="1" si="505"/>
        <v xml:space="preserve"> </v>
      </c>
      <c r="G451" s="190">
        <v>420</v>
      </c>
      <c r="H451" s="196"/>
      <c r="I451" s="190">
        <f t="shared" ca="1" si="506"/>
        <v>0</v>
      </c>
      <c r="J451" s="7"/>
    </row>
    <row r="452" spans="1:10" x14ac:dyDescent="0.25">
      <c r="A452" s="190">
        <f t="shared" si="507"/>
        <v>33</v>
      </c>
      <c r="B452" s="190">
        <v>21</v>
      </c>
      <c r="C452" s="190"/>
      <c r="D452" s="190" t="str">
        <f t="shared" ca="1" si="503"/>
        <v/>
      </c>
      <c r="E452" s="190" t="str">
        <f t="shared" ca="1" si="504"/>
        <v/>
      </c>
      <c r="F452" s="190" t="str">
        <f t="shared" ca="1" si="505"/>
        <v xml:space="preserve"> </v>
      </c>
      <c r="G452" s="190">
        <v>421</v>
      </c>
      <c r="H452" s="196"/>
      <c r="I452" s="190">
        <f t="shared" ca="1" si="506"/>
        <v>0</v>
      </c>
      <c r="J452" s="7"/>
    </row>
    <row r="453" spans="1:10" x14ac:dyDescent="0.25">
      <c r="A453" s="190">
        <f t="shared" si="507"/>
        <v>33</v>
      </c>
      <c r="B453" s="190">
        <v>22</v>
      </c>
      <c r="C453" s="190"/>
      <c r="D453" s="190" t="str">
        <f t="shared" ca="1" si="503"/>
        <v/>
      </c>
      <c r="E453" s="190" t="str">
        <f t="shared" ca="1" si="504"/>
        <v/>
      </c>
      <c r="F453" s="190" t="str">
        <f t="shared" ca="1" si="505"/>
        <v xml:space="preserve"> </v>
      </c>
      <c r="G453" s="190">
        <v>422</v>
      </c>
      <c r="H453" s="196"/>
      <c r="I453" s="190">
        <f t="shared" ca="1" si="506"/>
        <v>0</v>
      </c>
      <c r="J453" s="7"/>
    </row>
    <row r="454" spans="1:10" x14ac:dyDescent="0.25">
      <c r="A454" s="190">
        <f t="shared" si="507"/>
        <v>33</v>
      </c>
      <c r="B454" s="190">
        <v>23</v>
      </c>
      <c r="C454" s="190"/>
      <c r="D454" s="190" t="str">
        <f t="shared" ca="1" si="503"/>
        <v/>
      </c>
      <c r="E454" s="190" t="str">
        <f t="shared" ca="1" si="504"/>
        <v/>
      </c>
      <c r="F454" s="190" t="str">
        <f t="shared" ca="1" si="505"/>
        <v xml:space="preserve"> </v>
      </c>
      <c r="G454" s="190">
        <v>423</v>
      </c>
      <c r="H454" s="196"/>
      <c r="I454" s="190">
        <f t="shared" ca="1" si="506"/>
        <v>0</v>
      </c>
      <c r="J454" s="7"/>
    </row>
    <row r="455" spans="1:10" x14ac:dyDescent="0.25">
      <c r="A455" s="190">
        <f t="shared" si="507"/>
        <v>33</v>
      </c>
      <c r="B455" s="190">
        <v>24</v>
      </c>
      <c r="C455" s="190"/>
      <c r="D455" s="190" t="str">
        <f t="shared" ca="1" si="503"/>
        <v/>
      </c>
      <c r="E455" s="190" t="str">
        <f t="shared" ca="1" si="504"/>
        <v/>
      </c>
      <c r="F455" s="190" t="str">
        <f t="shared" ca="1" si="505"/>
        <v xml:space="preserve"> </v>
      </c>
      <c r="G455" s="190">
        <v>424</v>
      </c>
      <c r="H455" s="196"/>
      <c r="I455" s="190">
        <f t="shared" ca="1" si="506"/>
        <v>0</v>
      </c>
      <c r="J455" s="7"/>
    </row>
    <row r="456" spans="1:10" x14ac:dyDescent="0.25">
      <c r="A456" s="190">
        <f t="shared" si="507"/>
        <v>33</v>
      </c>
      <c r="B456" s="190">
        <v>25</v>
      </c>
      <c r="C456" s="190"/>
      <c r="D456" s="190" t="str">
        <f t="shared" ca="1" si="503"/>
        <v/>
      </c>
      <c r="E456" s="190" t="str">
        <f t="shared" ca="1" si="504"/>
        <v/>
      </c>
      <c r="F456" s="190" t="str">
        <f t="shared" ca="1" si="505"/>
        <v xml:space="preserve"> </v>
      </c>
      <c r="G456" s="190">
        <v>425</v>
      </c>
      <c r="H456" s="196"/>
      <c r="I456" s="190">
        <f t="shared" ca="1" si="506"/>
        <v>0</v>
      </c>
      <c r="J456" s="7"/>
    </row>
    <row r="457" spans="1:10" x14ac:dyDescent="0.25">
      <c r="A457" s="190">
        <f t="shared" si="507"/>
        <v>35</v>
      </c>
      <c r="B457" s="190">
        <v>1</v>
      </c>
      <c r="C457" s="190"/>
      <c r="D457" s="190" t="str">
        <f t="shared" ca="1" si="503"/>
        <v/>
      </c>
      <c r="E457" s="190" t="str">
        <f t="shared" ca="1" si="504"/>
        <v/>
      </c>
      <c r="F457" s="190" t="str">
        <f t="shared" ca="1" si="505"/>
        <v xml:space="preserve"> </v>
      </c>
      <c r="G457" s="190">
        <v>426</v>
      </c>
      <c r="H457" s="196"/>
      <c r="I457" s="190">
        <f t="shared" ca="1" si="506"/>
        <v>0</v>
      </c>
      <c r="J457" s="7"/>
    </row>
    <row r="458" spans="1:10" x14ac:dyDescent="0.25">
      <c r="A458" s="190">
        <f t="shared" si="507"/>
        <v>35</v>
      </c>
      <c r="B458" s="190">
        <v>2</v>
      </c>
      <c r="C458" s="190"/>
      <c r="D458" s="190" t="str">
        <f t="shared" ca="1" si="503"/>
        <v/>
      </c>
      <c r="E458" s="190" t="str">
        <f t="shared" ca="1" si="504"/>
        <v/>
      </c>
      <c r="F458" s="190" t="str">
        <f t="shared" ca="1" si="505"/>
        <v xml:space="preserve"> </v>
      </c>
      <c r="G458" s="190">
        <v>427</v>
      </c>
      <c r="H458" s="196"/>
      <c r="I458" s="190">
        <f t="shared" ca="1" si="506"/>
        <v>0</v>
      </c>
      <c r="J458" s="7"/>
    </row>
    <row r="459" spans="1:10" x14ac:dyDescent="0.25">
      <c r="A459" s="190">
        <f t="shared" si="507"/>
        <v>35</v>
      </c>
      <c r="B459" s="190">
        <v>3</v>
      </c>
      <c r="C459" s="190"/>
      <c r="D459" s="190" t="str">
        <f t="shared" ca="1" si="503"/>
        <v/>
      </c>
      <c r="E459" s="190" t="str">
        <f t="shared" ca="1" si="504"/>
        <v/>
      </c>
      <c r="F459" s="190" t="str">
        <f t="shared" ca="1" si="505"/>
        <v xml:space="preserve"> </v>
      </c>
      <c r="G459" s="190">
        <v>428</v>
      </c>
      <c r="H459" s="196"/>
      <c r="I459" s="190">
        <f t="shared" ca="1" si="506"/>
        <v>0</v>
      </c>
      <c r="J459" s="7"/>
    </row>
    <row r="460" spans="1:10" x14ac:dyDescent="0.25">
      <c r="A460" s="190">
        <f t="shared" si="507"/>
        <v>35</v>
      </c>
      <c r="B460" s="190">
        <v>4</v>
      </c>
      <c r="C460" s="190"/>
      <c r="D460" s="190" t="str">
        <f t="shared" ca="1" si="503"/>
        <v/>
      </c>
      <c r="E460" s="190" t="str">
        <f t="shared" ca="1" si="504"/>
        <v/>
      </c>
      <c r="F460" s="190" t="str">
        <f t="shared" ca="1" si="505"/>
        <v xml:space="preserve"> </v>
      </c>
      <c r="G460" s="190">
        <v>429</v>
      </c>
      <c r="H460" s="196"/>
      <c r="I460" s="190">
        <f t="shared" ca="1" si="506"/>
        <v>0</v>
      </c>
      <c r="J460" s="7"/>
    </row>
    <row r="461" spans="1:10" x14ac:dyDescent="0.25">
      <c r="A461" s="190">
        <f t="shared" si="507"/>
        <v>35</v>
      </c>
      <c r="B461" s="190">
        <v>5</v>
      </c>
      <c r="C461" s="190"/>
      <c r="D461" s="190" t="str">
        <f t="shared" ca="1" si="503"/>
        <v/>
      </c>
      <c r="E461" s="190" t="str">
        <f t="shared" ca="1" si="504"/>
        <v/>
      </c>
      <c r="F461" s="190" t="str">
        <f t="shared" ca="1" si="505"/>
        <v xml:space="preserve"> </v>
      </c>
      <c r="G461" s="190">
        <v>430</v>
      </c>
      <c r="H461" s="196"/>
      <c r="I461" s="190">
        <f t="shared" ca="1" si="506"/>
        <v>0</v>
      </c>
      <c r="J461" s="7"/>
    </row>
    <row r="462" spans="1:10" x14ac:dyDescent="0.25">
      <c r="A462" s="190">
        <f t="shared" si="507"/>
        <v>35</v>
      </c>
      <c r="B462" s="190">
        <v>6</v>
      </c>
      <c r="C462" s="190"/>
      <c r="D462" s="190" t="str">
        <f t="shared" ca="1" si="503"/>
        <v/>
      </c>
      <c r="E462" s="190" t="str">
        <f t="shared" ca="1" si="504"/>
        <v/>
      </c>
      <c r="F462" s="190" t="str">
        <f t="shared" ca="1" si="505"/>
        <v xml:space="preserve"> </v>
      </c>
      <c r="G462" s="190">
        <v>431</v>
      </c>
      <c r="H462" s="196"/>
      <c r="I462" s="190">
        <f t="shared" ca="1" si="506"/>
        <v>0</v>
      </c>
      <c r="J462" s="7"/>
    </row>
    <row r="463" spans="1:10" x14ac:dyDescent="0.25">
      <c r="A463" s="190">
        <f t="shared" si="507"/>
        <v>35</v>
      </c>
      <c r="B463" s="190">
        <v>7</v>
      </c>
      <c r="C463" s="190"/>
      <c r="D463" s="190" t="str">
        <f t="shared" ca="1" si="503"/>
        <v/>
      </c>
      <c r="E463" s="190" t="str">
        <f t="shared" ca="1" si="504"/>
        <v/>
      </c>
      <c r="F463" s="190" t="str">
        <f t="shared" ca="1" si="505"/>
        <v xml:space="preserve"> </v>
      </c>
      <c r="G463" s="190">
        <v>432</v>
      </c>
      <c r="H463" s="196"/>
      <c r="I463" s="190">
        <f t="shared" ca="1" si="506"/>
        <v>0</v>
      </c>
      <c r="J463" s="7"/>
    </row>
    <row r="464" spans="1:10" x14ac:dyDescent="0.25">
      <c r="A464" s="190">
        <f t="shared" si="507"/>
        <v>35</v>
      </c>
      <c r="B464" s="190">
        <v>8</v>
      </c>
      <c r="C464" s="190"/>
      <c r="D464" s="190" t="str">
        <f t="shared" ca="1" si="503"/>
        <v/>
      </c>
      <c r="E464" s="190" t="str">
        <f t="shared" ca="1" si="504"/>
        <v/>
      </c>
      <c r="F464" s="190" t="str">
        <f t="shared" ca="1" si="505"/>
        <v xml:space="preserve"> </v>
      </c>
      <c r="G464" s="190">
        <v>433</v>
      </c>
      <c r="H464" s="196"/>
      <c r="I464" s="190">
        <f t="shared" ca="1" si="506"/>
        <v>0</v>
      </c>
      <c r="J464" s="7"/>
    </row>
    <row r="465" spans="1:10" x14ac:dyDescent="0.25">
      <c r="A465" s="190">
        <f t="shared" si="507"/>
        <v>35</v>
      </c>
      <c r="B465" s="190">
        <v>9</v>
      </c>
      <c r="C465" s="190"/>
      <c r="D465" s="190" t="str">
        <f t="shared" ca="1" si="503"/>
        <v/>
      </c>
      <c r="E465" s="190" t="str">
        <f t="shared" ca="1" si="504"/>
        <v/>
      </c>
      <c r="F465" s="190" t="str">
        <f t="shared" ca="1" si="505"/>
        <v xml:space="preserve"> </v>
      </c>
      <c r="G465" s="190">
        <v>434</v>
      </c>
      <c r="H465" s="196"/>
      <c r="I465" s="190">
        <f t="shared" ca="1" si="506"/>
        <v>0</v>
      </c>
      <c r="J465" s="7"/>
    </row>
    <row r="466" spans="1:10" x14ac:dyDescent="0.25">
      <c r="A466" s="190">
        <f t="shared" si="507"/>
        <v>35</v>
      </c>
      <c r="B466" s="190">
        <v>10</v>
      </c>
      <c r="C466" s="190"/>
      <c r="D466" s="190" t="str">
        <f t="shared" ca="1" si="503"/>
        <v/>
      </c>
      <c r="E466" s="190" t="str">
        <f t="shared" ca="1" si="504"/>
        <v/>
      </c>
      <c r="F466" s="190" t="str">
        <f t="shared" ca="1" si="505"/>
        <v xml:space="preserve"> </v>
      </c>
      <c r="G466" s="190">
        <v>435</v>
      </c>
      <c r="H466" s="196"/>
      <c r="I466" s="190">
        <f t="shared" ca="1" si="506"/>
        <v>0</v>
      </c>
      <c r="J466" s="7"/>
    </row>
    <row r="467" spans="1:10" x14ac:dyDescent="0.25">
      <c r="A467" s="190">
        <f t="shared" si="507"/>
        <v>35</v>
      </c>
      <c r="B467" s="190">
        <v>11</v>
      </c>
      <c r="C467" s="190"/>
      <c r="D467" s="190" t="str">
        <f t="shared" ca="1" si="503"/>
        <v/>
      </c>
      <c r="E467" s="190" t="str">
        <f t="shared" ca="1" si="504"/>
        <v/>
      </c>
      <c r="F467" s="190" t="str">
        <f t="shared" ca="1" si="505"/>
        <v xml:space="preserve"> </v>
      </c>
      <c r="G467" s="190">
        <v>436</v>
      </c>
      <c r="H467" s="196"/>
      <c r="I467" s="190">
        <f t="shared" ca="1" si="506"/>
        <v>0</v>
      </c>
      <c r="J467" s="7"/>
    </row>
    <row r="468" spans="1:10" x14ac:dyDescent="0.25">
      <c r="A468" s="190">
        <f t="shared" si="507"/>
        <v>35</v>
      </c>
      <c r="B468" s="190">
        <v>12</v>
      </c>
      <c r="C468" s="190"/>
      <c r="D468" s="190" t="str">
        <f t="shared" ca="1" si="503"/>
        <v/>
      </c>
      <c r="E468" s="190" t="str">
        <f t="shared" ca="1" si="504"/>
        <v/>
      </c>
      <c r="F468" s="190" t="str">
        <f t="shared" ca="1" si="505"/>
        <v xml:space="preserve"> </v>
      </c>
      <c r="G468" s="190">
        <v>437</v>
      </c>
      <c r="H468" s="196"/>
      <c r="I468" s="190">
        <f t="shared" ca="1" si="506"/>
        <v>0</v>
      </c>
      <c r="J468" s="7"/>
    </row>
    <row r="469" spans="1:10" x14ac:dyDescent="0.25">
      <c r="A469" s="190">
        <f t="shared" si="507"/>
        <v>35</v>
      </c>
      <c r="B469" s="190">
        <v>13</v>
      </c>
      <c r="C469" s="190"/>
      <c r="D469" s="190" t="str">
        <f t="shared" ca="1" si="503"/>
        <v/>
      </c>
      <c r="E469" s="190" t="str">
        <f t="shared" ca="1" si="504"/>
        <v/>
      </c>
      <c r="F469" s="190" t="str">
        <f t="shared" ca="1" si="505"/>
        <v xml:space="preserve"> </v>
      </c>
      <c r="G469" s="190">
        <v>438</v>
      </c>
      <c r="H469" s="196"/>
      <c r="I469" s="190">
        <f t="shared" ca="1" si="506"/>
        <v>0</v>
      </c>
      <c r="J469" s="7"/>
    </row>
    <row r="470" spans="1:10" x14ac:dyDescent="0.25">
      <c r="A470" s="190">
        <f t="shared" si="507"/>
        <v>35</v>
      </c>
      <c r="B470" s="190">
        <v>14</v>
      </c>
      <c r="C470" s="190"/>
      <c r="D470" s="190" t="str">
        <f t="shared" ca="1" si="503"/>
        <v/>
      </c>
      <c r="E470" s="190" t="str">
        <f t="shared" ca="1" si="504"/>
        <v/>
      </c>
      <c r="F470" s="190" t="str">
        <f t="shared" ca="1" si="505"/>
        <v xml:space="preserve"> </v>
      </c>
      <c r="G470" s="190">
        <v>439</v>
      </c>
      <c r="H470" s="196"/>
      <c r="I470" s="190">
        <f t="shared" ca="1" si="506"/>
        <v>0</v>
      </c>
      <c r="J470" s="7"/>
    </row>
    <row r="471" spans="1:10" x14ac:dyDescent="0.25">
      <c r="A471" s="190">
        <f t="shared" si="507"/>
        <v>35</v>
      </c>
      <c r="B471" s="190">
        <v>15</v>
      </c>
      <c r="C471" s="190"/>
      <c r="D471" s="190" t="str">
        <f t="shared" ca="1" si="503"/>
        <v/>
      </c>
      <c r="E471" s="190" t="str">
        <f t="shared" ca="1" si="504"/>
        <v/>
      </c>
      <c r="F471" s="190" t="str">
        <f t="shared" ca="1" si="505"/>
        <v xml:space="preserve"> </v>
      </c>
      <c r="G471" s="190">
        <v>440</v>
      </c>
      <c r="H471" s="196"/>
      <c r="I471" s="190">
        <f t="shared" ca="1" si="506"/>
        <v>0</v>
      </c>
      <c r="J471" s="7"/>
    </row>
    <row r="472" spans="1:10" x14ac:dyDescent="0.25">
      <c r="A472" s="190">
        <f t="shared" si="507"/>
        <v>35</v>
      </c>
      <c r="B472" s="190">
        <v>16</v>
      </c>
      <c r="C472" s="190"/>
      <c r="D472" s="190" t="str">
        <f t="shared" ca="1" si="503"/>
        <v/>
      </c>
      <c r="E472" s="190" t="str">
        <f t="shared" ca="1" si="504"/>
        <v/>
      </c>
      <c r="F472" s="190" t="str">
        <f t="shared" ca="1" si="505"/>
        <v xml:space="preserve"> </v>
      </c>
      <c r="G472" s="190">
        <v>441</v>
      </c>
      <c r="H472" s="196"/>
      <c r="I472" s="190">
        <f t="shared" ca="1" si="506"/>
        <v>0</v>
      </c>
      <c r="J472" s="7"/>
    </row>
    <row r="473" spans="1:10" x14ac:dyDescent="0.25">
      <c r="A473" s="190">
        <f t="shared" si="507"/>
        <v>35</v>
      </c>
      <c r="B473" s="190">
        <v>17</v>
      </c>
      <c r="C473" s="190"/>
      <c r="D473" s="190" t="str">
        <f t="shared" ca="1" si="503"/>
        <v/>
      </c>
      <c r="E473" s="190" t="str">
        <f t="shared" ca="1" si="504"/>
        <v/>
      </c>
      <c r="F473" s="190" t="str">
        <f t="shared" ca="1" si="505"/>
        <v xml:space="preserve"> </v>
      </c>
      <c r="G473" s="190">
        <v>442</v>
      </c>
      <c r="H473" s="196"/>
      <c r="I473" s="190">
        <f t="shared" ca="1" si="506"/>
        <v>0</v>
      </c>
      <c r="J473" s="7"/>
    </row>
    <row r="474" spans="1:10" x14ac:dyDescent="0.25">
      <c r="A474" s="190">
        <f t="shared" si="507"/>
        <v>35</v>
      </c>
      <c r="B474" s="190">
        <v>18</v>
      </c>
      <c r="C474" s="190"/>
      <c r="D474" s="190" t="str">
        <f t="shared" ca="1" si="503"/>
        <v/>
      </c>
      <c r="E474" s="190" t="str">
        <f t="shared" ca="1" si="504"/>
        <v/>
      </c>
      <c r="F474" s="190" t="str">
        <f t="shared" ca="1" si="505"/>
        <v xml:space="preserve"> </v>
      </c>
      <c r="G474" s="190">
        <v>443</v>
      </c>
      <c r="H474" s="196"/>
      <c r="I474" s="190">
        <f t="shared" ca="1" si="506"/>
        <v>0</v>
      </c>
      <c r="J474" s="7"/>
    </row>
    <row r="475" spans="1:10" x14ac:dyDescent="0.25">
      <c r="A475" s="190">
        <f t="shared" si="507"/>
        <v>35</v>
      </c>
      <c r="B475" s="190">
        <v>19</v>
      </c>
      <c r="C475" s="190"/>
      <c r="D475" s="190" t="str">
        <f t="shared" ca="1" si="503"/>
        <v/>
      </c>
      <c r="E475" s="190" t="str">
        <f t="shared" ca="1" si="504"/>
        <v/>
      </c>
      <c r="F475" s="190" t="str">
        <f t="shared" ca="1" si="505"/>
        <v xml:space="preserve"> </v>
      </c>
      <c r="G475" s="190">
        <v>444</v>
      </c>
      <c r="H475" s="196"/>
      <c r="I475" s="190">
        <f t="shared" ca="1" si="506"/>
        <v>0</v>
      </c>
      <c r="J475" s="7"/>
    </row>
    <row r="476" spans="1:10" x14ac:dyDescent="0.25">
      <c r="A476" s="190">
        <f t="shared" si="507"/>
        <v>35</v>
      </c>
      <c r="B476" s="190">
        <v>20</v>
      </c>
      <c r="C476" s="190"/>
      <c r="D476" s="190" t="str">
        <f t="shared" ca="1" si="503"/>
        <v/>
      </c>
      <c r="E476" s="190" t="str">
        <f t="shared" ca="1" si="504"/>
        <v/>
      </c>
      <c r="F476" s="190" t="str">
        <f t="shared" ca="1" si="505"/>
        <v xml:space="preserve"> </v>
      </c>
      <c r="G476" s="190">
        <v>445</v>
      </c>
      <c r="H476" s="196"/>
      <c r="I476" s="190">
        <f t="shared" ca="1" si="506"/>
        <v>0</v>
      </c>
      <c r="J476" s="7"/>
    </row>
    <row r="477" spans="1:10" x14ac:dyDescent="0.25">
      <c r="A477" s="190">
        <f t="shared" si="507"/>
        <v>35</v>
      </c>
      <c r="B477" s="190">
        <v>21</v>
      </c>
      <c r="C477" s="190"/>
      <c r="D477" s="190" t="str">
        <f t="shared" ca="1" si="503"/>
        <v/>
      </c>
      <c r="E477" s="190" t="str">
        <f t="shared" ca="1" si="504"/>
        <v/>
      </c>
      <c r="F477" s="190" t="str">
        <f t="shared" ca="1" si="505"/>
        <v xml:space="preserve"> </v>
      </c>
      <c r="G477" s="190">
        <v>446</v>
      </c>
      <c r="H477" s="196"/>
      <c r="I477" s="190">
        <f t="shared" ca="1" si="506"/>
        <v>0</v>
      </c>
      <c r="J477" s="7"/>
    </row>
    <row r="478" spans="1:10" x14ac:dyDescent="0.25">
      <c r="A478" s="190">
        <f t="shared" si="507"/>
        <v>35</v>
      </c>
      <c r="B478" s="190">
        <v>22</v>
      </c>
      <c r="C478" s="190"/>
      <c r="D478" s="190" t="str">
        <f t="shared" ca="1" si="503"/>
        <v/>
      </c>
      <c r="E478" s="190" t="str">
        <f t="shared" ca="1" si="504"/>
        <v/>
      </c>
      <c r="F478" s="190" t="str">
        <f t="shared" ca="1" si="505"/>
        <v xml:space="preserve"> </v>
      </c>
      <c r="G478" s="190">
        <v>447</v>
      </c>
      <c r="H478" s="196"/>
      <c r="I478" s="190">
        <f t="shared" ca="1" si="506"/>
        <v>0</v>
      </c>
      <c r="J478" s="7"/>
    </row>
    <row r="479" spans="1:10" x14ac:dyDescent="0.25">
      <c r="A479" s="190">
        <f t="shared" si="507"/>
        <v>35</v>
      </c>
      <c r="B479" s="190">
        <v>23</v>
      </c>
      <c r="C479" s="190"/>
      <c r="D479" s="190" t="str">
        <f t="shared" ca="1" si="503"/>
        <v/>
      </c>
      <c r="E479" s="190" t="str">
        <f t="shared" ca="1" si="504"/>
        <v/>
      </c>
      <c r="F479" s="190" t="str">
        <f t="shared" ca="1" si="505"/>
        <v xml:space="preserve"> </v>
      </c>
      <c r="G479" s="190">
        <v>448</v>
      </c>
      <c r="H479" s="196"/>
      <c r="I479" s="190">
        <f t="shared" ca="1" si="506"/>
        <v>0</v>
      </c>
      <c r="J479" s="7"/>
    </row>
    <row r="480" spans="1:10" x14ac:dyDescent="0.25">
      <c r="A480" s="190">
        <f t="shared" si="507"/>
        <v>35</v>
      </c>
      <c r="B480" s="190">
        <v>24</v>
      </c>
      <c r="C480" s="190"/>
      <c r="D480" s="190" t="str">
        <f t="shared" ca="1" si="503"/>
        <v/>
      </c>
      <c r="E480" s="190" t="str">
        <f t="shared" ca="1" si="504"/>
        <v/>
      </c>
      <c r="F480" s="190" t="str">
        <f t="shared" ca="1" si="505"/>
        <v xml:space="preserve"> </v>
      </c>
      <c r="G480" s="190">
        <v>449</v>
      </c>
      <c r="H480" s="196"/>
      <c r="I480" s="190">
        <f t="shared" ca="1" si="506"/>
        <v>0</v>
      </c>
      <c r="J480" s="7"/>
    </row>
    <row r="481" spans="1:10" x14ac:dyDescent="0.25">
      <c r="A481" s="190">
        <f t="shared" si="507"/>
        <v>35</v>
      </c>
      <c r="B481" s="190">
        <v>25</v>
      </c>
      <c r="C481" s="190"/>
      <c r="D481" s="190" t="str">
        <f t="shared" ref="D481:D531" ca="1" si="508">TRIM(HLOOKUP(A481,$B$3:$AO$29,B481+2,0))</f>
        <v/>
      </c>
      <c r="E481" s="190" t="str">
        <f t="shared" ref="E481:E531" ca="1" si="509">IF(HLOOKUP(A481+1,$B$3:$AO$29,B481+2,0)=0,"",HLOOKUP(A481+1,$B$3:$AO$29,B481+2,0))</f>
        <v/>
      </c>
      <c r="F481" s="190" t="str">
        <f t="shared" ref="F481:F531" ca="1" si="510">CONCATENATE(D481," ",E481)</f>
        <v xml:space="preserve"> </v>
      </c>
      <c r="G481" s="190">
        <v>450</v>
      </c>
      <c r="H481" s="196"/>
      <c r="I481" s="190">
        <f t="shared" ca="1" si="506"/>
        <v>0</v>
      </c>
      <c r="J481" s="7"/>
    </row>
    <row r="482" spans="1:10" x14ac:dyDescent="0.25">
      <c r="A482" s="190">
        <f t="shared" si="507"/>
        <v>37</v>
      </c>
      <c r="B482" s="190">
        <v>1</v>
      </c>
      <c r="C482" s="190"/>
      <c r="D482" s="190" t="str">
        <f t="shared" ca="1" si="508"/>
        <v/>
      </c>
      <c r="E482" s="190" t="str">
        <f t="shared" ca="1" si="509"/>
        <v/>
      </c>
      <c r="F482" s="190" t="str">
        <f t="shared" ca="1" si="510"/>
        <v xml:space="preserve"> </v>
      </c>
      <c r="G482" s="190">
        <v>451</v>
      </c>
      <c r="H482" s="196"/>
      <c r="I482" s="190">
        <f t="shared" ref="I482:I531" ca="1" si="511">COUNTIF($F$32:$F$531,H482)</f>
        <v>0</v>
      </c>
      <c r="J482" s="7"/>
    </row>
    <row r="483" spans="1:10" x14ac:dyDescent="0.25">
      <c r="A483" s="190">
        <f t="shared" si="507"/>
        <v>37</v>
      </c>
      <c r="B483" s="190">
        <v>2</v>
      </c>
      <c r="C483" s="190"/>
      <c r="D483" s="190" t="str">
        <f t="shared" ca="1" si="508"/>
        <v/>
      </c>
      <c r="E483" s="190" t="str">
        <f t="shared" ca="1" si="509"/>
        <v/>
      </c>
      <c r="F483" s="190" t="str">
        <f t="shared" ca="1" si="510"/>
        <v xml:space="preserve"> </v>
      </c>
      <c r="G483" s="190">
        <v>452</v>
      </c>
      <c r="H483" s="196"/>
      <c r="I483" s="190">
        <f t="shared" ca="1" si="511"/>
        <v>0</v>
      </c>
      <c r="J483" s="7"/>
    </row>
    <row r="484" spans="1:10" x14ac:dyDescent="0.25">
      <c r="A484" s="190">
        <f t="shared" si="507"/>
        <v>37</v>
      </c>
      <c r="B484" s="190">
        <v>3</v>
      </c>
      <c r="C484" s="190"/>
      <c r="D484" s="190" t="str">
        <f t="shared" ca="1" si="508"/>
        <v/>
      </c>
      <c r="E484" s="190" t="str">
        <f t="shared" ca="1" si="509"/>
        <v/>
      </c>
      <c r="F484" s="190" t="str">
        <f t="shared" ca="1" si="510"/>
        <v xml:space="preserve"> </v>
      </c>
      <c r="G484" s="190">
        <v>453</v>
      </c>
      <c r="H484" s="196"/>
      <c r="I484" s="190">
        <f t="shared" ca="1" si="511"/>
        <v>0</v>
      </c>
      <c r="J484" s="7"/>
    </row>
    <row r="485" spans="1:10" x14ac:dyDescent="0.25">
      <c r="A485" s="190">
        <f t="shared" si="507"/>
        <v>37</v>
      </c>
      <c r="B485" s="190">
        <v>4</v>
      </c>
      <c r="C485" s="190"/>
      <c r="D485" s="190" t="str">
        <f t="shared" ca="1" si="508"/>
        <v/>
      </c>
      <c r="E485" s="190" t="str">
        <f t="shared" ca="1" si="509"/>
        <v/>
      </c>
      <c r="F485" s="190" t="str">
        <f t="shared" ca="1" si="510"/>
        <v xml:space="preserve"> </v>
      </c>
      <c r="G485" s="190">
        <v>454</v>
      </c>
      <c r="H485" s="196"/>
      <c r="I485" s="190">
        <f t="shared" ca="1" si="511"/>
        <v>0</v>
      </c>
      <c r="J485" s="7"/>
    </row>
    <row r="486" spans="1:10" x14ac:dyDescent="0.25">
      <c r="A486" s="190">
        <f t="shared" si="507"/>
        <v>37</v>
      </c>
      <c r="B486" s="190">
        <v>5</v>
      </c>
      <c r="C486" s="190"/>
      <c r="D486" s="190" t="str">
        <f t="shared" ca="1" si="508"/>
        <v/>
      </c>
      <c r="E486" s="190" t="str">
        <f t="shared" ca="1" si="509"/>
        <v/>
      </c>
      <c r="F486" s="190" t="str">
        <f t="shared" ca="1" si="510"/>
        <v xml:space="preserve"> </v>
      </c>
      <c r="G486" s="190">
        <v>455</v>
      </c>
      <c r="H486" s="196"/>
      <c r="I486" s="190">
        <f t="shared" ca="1" si="511"/>
        <v>0</v>
      </c>
      <c r="J486" s="7"/>
    </row>
    <row r="487" spans="1:10" x14ac:dyDescent="0.25">
      <c r="A487" s="190">
        <f t="shared" si="507"/>
        <v>37</v>
      </c>
      <c r="B487" s="190">
        <v>6</v>
      </c>
      <c r="C487" s="190"/>
      <c r="D487" s="190" t="str">
        <f t="shared" ca="1" si="508"/>
        <v/>
      </c>
      <c r="E487" s="190" t="str">
        <f t="shared" ca="1" si="509"/>
        <v/>
      </c>
      <c r="F487" s="190" t="str">
        <f t="shared" ca="1" si="510"/>
        <v xml:space="preserve"> </v>
      </c>
      <c r="G487" s="190">
        <v>456</v>
      </c>
      <c r="H487" s="196"/>
      <c r="I487" s="190">
        <f t="shared" ca="1" si="511"/>
        <v>0</v>
      </c>
      <c r="J487" s="7"/>
    </row>
    <row r="488" spans="1:10" x14ac:dyDescent="0.25">
      <c r="A488" s="190">
        <f t="shared" si="507"/>
        <v>37</v>
      </c>
      <c r="B488" s="190">
        <v>7</v>
      </c>
      <c r="C488" s="190"/>
      <c r="D488" s="190" t="str">
        <f t="shared" ca="1" si="508"/>
        <v/>
      </c>
      <c r="E488" s="190" t="str">
        <f t="shared" ca="1" si="509"/>
        <v/>
      </c>
      <c r="F488" s="190" t="str">
        <f t="shared" ca="1" si="510"/>
        <v xml:space="preserve"> </v>
      </c>
      <c r="G488" s="190">
        <v>457</v>
      </c>
      <c r="H488" s="196"/>
      <c r="I488" s="190">
        <f t="shared" ca="1" si="511"/>
        <v>0</v>
      </c>
      <c r="J488" s="7"/>
    </row>
    <row r="489" spans="1:10" x14ac:dyDescent="0.25">
      <c r="A489" s="190">
        <f t="shared" si="507"/>
        <v>37</v>
      </c>
      <c r="B489" s="190">
        <v>8</v>
      </c>
      <c r="C489" s="190"/>
      <c r="D489" s="190" t="str">
        <f t="shared" ca="1" si="508"/>
        <v/>
      </c>
      <c r="E489" s="190" t="str">
        <f t="shared" ca="1" si="509"/>
        <v/>
      </c>
      <c r="F489" s="190" t="str">
        <f t="shared" ca="1" si="510"/>
        <v xml:space="preserve"> </v>
      </c>
      <c r="G489" s="190">
        <v>458</v>
      </c>
      <c r="H489" s="196"/>
      <c r="I489" s="190">
        <f t="shared" ca="1" si="511"/>
        <v>0</v>
      </c>
      <c r="J489" s="7"/>
    </row>
    <row r="490" spans="1:10" x14ac:dyDescent="0.25">
      <c r="A490" s="190">
        <f t="shared" si="507"/>
        <v>37</v>
      </c>
      <c r="B490" s="190">
        <v>9</v>
      </c>
      <c r="C490" s="190"/>
      <c r="D490" s="190" t="str">
        <f t="shared" ca="1" si="508"/>
        <v/>
      </c>
      <c r="E490" s="190" t="str">
        <f t="shared" ca="1" si="509"/>
        <v/>
      </c>
      <c r="F490" s="190" t="str">
        <f t="shared" ca="1" si="510"/>
        <v xml:space="preserve"> </v>
      </c>
      <c r="G490" s="190">
        <v>459</v>
      </c>
      <c r="H490" s="196"/>
      <c r="I490" s="190">
        <f t="shared" ca="1" si="511"/>
        <v>0</v>
      </c>
      <c r="J490" s="7"/>
    </row>
    <row r="491" spans="1:10" x14ac:dyDescent="0.25">
      <c r="A491" s="190">
        <f t="shared" si="507"/>
        <v>37</v>
      </c>
      <c r="B491" s="190">
        <v>10</v>
      </c>
      <c r="C491" s="190"/>
      <c r="D491" s="190" t="str">
        <f t="shared" ca="1" si="508"/>
        <v/>
      </c>
      <c r="E491" s="190" t="str">
        <f t="shared" ca="1" si="509"/>
        <v/>
      </c>
      <c r="F491" s="190" t="str">
        <f t="shared" ca="1" si="510"/>
        <v xml:space="preserve"> </v>
      </c>
      <c r="G491" s="190">
        <v>460</v>
      </c>
      <c r="H491" s="196"/>
      <c r="I491" s="190">
        <f t="shared" ca="1" si="511"/>
        <v>0</v>
      </c>
      <c r="J491" s="7"/>
    </row>
    <row r="492" spans="1:10" x14ac:dyDescent="0.25">
      <c r="A492" s="190">
        <f t="shared" ref="A492:A531" si="512">IF(B491&gt;B492,A491+2,A491)</f>
        <v>37</v>
      </c>
      <c r="B492" s="190">
        <v>11</v>
      </c>
      <c r="C492" s="190"/>
      <c r="D492" s="190" t="str">
        <f t="shared" ca="1" si="508"/>
        <v/>
      </c>
      <c r="E492" s="190" t="str">
        <f t="shared" ca="1" si="509"/>
        <v/>
      </c>
      <c r="F492" s="190" t="str">
        <f t="shared" ca="1" si="510"/>
        <v xml:space="preserve"> </v>
      </c>
      <c r="G492" s="190">
        <v>461</v>
      </c>
      <c r="H492" s="196"/>
      <c r="I492" s="190">
        <f t="shared" ca="1" si="511"/>
        <v>0</v>
      </c>
      <c r="J492" s="7"/>
    </row>
    <row r="493" spans="1:10" x14ac:dyDescent="0.25">
      <c r="A493" s="190">
        <f t="shared" si="512"/>
        <v>37</v>
      </c>
      <c r="B493" s="190">
        <v>12</v>
      </c>
      <c r="C493" s="190"/>
      <c r="D493" s="190" t="str">
        <f t="shared" ca="1" si="508"/>
        <v/>
      </c>
      <c r="E493" s="190" t="str">
        <f t="shared" ca="1" si="509"/>
        <v/>
      </c>
      <c r="F493" s="190" t="str">
        <f t="shared" ca="1" si="510"/>
        <v xml:space="preserve"> </v>
      </c>
      <c r="G493" s="190">
        <v>462</v>
      </c>
      <c r="H493" s="196"/>
      <c r="I493" s="190">
        <f t="shared" ca="1" si="511"/>
        <v>0</v>
      </c>
      <c r="J493" s="7"/>
    </row>
    <row r="494" spans="1:10" x14ac:dyDescent="0.25">
      <c r="A494" s="190">
        <f t="shared" si="512"/>
        <v>37</v>
      </c>
      <c r="B494" s="190">
        <v>13</v>
      </c>
      <c r="C494" s="190"/>
      <c r="D494" s="190" t="str">
        <f t="shared" ca="1" si="508"/>
        <v/>
      </c>
      <c r="E494" s="190" t="str">
        <f t="shared" ca="1" si="509"/>
        <v/>
      </c>
      <c r="F494" s="190" t="str">
        <f t="shared" ca="1" si="510"/>
        <v xml:space="preserve"> </v>
      </c>
      <c r="G494" s="190">
        <v>463</v>
      </c>
      <c r="H494" s="196"/>
      <c r="I494" s="190">
        <f t="shared" ca="1" si="511"/>
        <v>0</v>
      </c>
      <c r="J494" s="7"/>
    </row>
    <row r="495" spans="1:10" x14ac:dyDescent="0.25">
      <c r="A495" s="190">
        <f t="shared" si="512"/>
        <v>37</v>
      </c>
      <c r="B495" s="190">
        <v>14</v>
      </c>
      <c r="C495" s="190"/>
      <c r="D495" s="190" t="str">
        <f t="shared" ca="1" si="508"/>
        <v/>
      </c>
      <c r="E495" s="190" t="str">
        <f t="shared" ca="1" si="509"/>
        <v/>
      </c>
      <c r="F495" s="190" t="str">
        <f t="shared" ca="1" si="510"/>
        <v xml:space="preserve"> </v>
      </c>
      <c r="G495" s="190">
        <v>464</v>
      </c>
      <c r="H495" s="196"/>
      <c r="I495" s="190">
        <f t="shared" ca="1" si="511"/>
        <v>0</v>
      </c>
      <c r="J495" s="7"/>
    </row>
    <row r="496" spans="1:10" x14ac:dyDescent="0.25">
      <c r="A496" s="190">
        <f t="shared" si="512"/>
        <v>37</v>
      </c>
      <c r="B496" s="190">
        <v>15</v>
      </c>
      <c r="C496" s="190"/>
      <c r="D496" s="190" t="str">
        <f t="shared" ca="1" si="508"/>
        <v/>
      </c>
      <c r="E496" s="190" t="str">
        <f t="shared" ca="1" si="509"/>
        <v/>
      </c>
      <c r="F496" s="190" t="str">
        <f t="shared" ca="1" si="510"/>
        <v xml:space="preserve"> </v>
      </c>
      <c r="G496" s="190">
        <v>465</v>
      </c>
      <c r="H496" s="196"/>
      <c r="I496" s="190">
        <f t="shared" ca="1" si="511"/>
        <v>0</v>
      </c>
      <c r="J496" s="7"/>
    </row>
    <row r="497" spans="1:10" x14ac:dyDescent="0.25">
      <c r="A497" s="190">
        <f t="shared" si="512"/>
        <v>37</v>
      </c>
      <c r="B497" s="190">
        <v>16</v>
      </c>
      <c r="C497" s="190"/>
      <c r="D497" s="190" t="str">
        <f t="shared" ca="1" si="508"/>
        <v/>
      </c>
      <c r="E497" s="190" t="str">
        <f t="shared" ca="1" si="509"/>
        <v/>
      </c>
      <c r="F497" s="190" t="str">
        <f t="shared" ca="1" si="510"/>
        <v xml:space="preserve"> </v>
      </c>
      <c r="G497" s="190">
        <v>466</v>
      </c>
      <c r="H497" s="196"/>
      <c r="I497" s="190">
        <f t="shared" ca="1" si="511"/>
        <v>0</v>
      </c>
      <c r="J497" s="7"/>
    </row>
    <row r="498" spans="1:10" x14ac:dyDescent="0.25">
      <c r="A498" s="190">
        <f t="shared" si="512"/>
        <v>37</v>
      </c>
      <c r="B498" s="190">
        <v>17</v>
      </c>
      <c r="C498" s="190"/>
      <c r="D498" s="190" t="str">
        <f t="shared" ca="1" si="508"/>
        <v/>
      </c>
      <c r="E498" s="190" t="str">
        <f t="shared" ca="1" si="509"/>
        <v/>
      </c>
      <c r="F498" s="190" t="str">
        <f t="shared" ca="1" si="510"/>
        <v xml:space="preserve"> </v>
      </c>
      <c r="G498" s="190">
        <v>467</v>
      </c>
      <c r="H498" s="196"/>
      <c r="I498" s="190">
        <f t="shared" ca="1" si="511"/>
        <v>0</v>
      </c>
      <c r="J498" s="7"/>
    </row>
    <row r="499" spans="1:10" x14ac:dyDescent="0.25">
      <c r="A499" s="190">
        <f t="shared" si="512"/>
        <v>37</v>
      </c>
      <c r="B499" s="190">
        <v>18</v>
      </c>
      <c r="C499" s="190"/>
      <c r="D499" s="190" t="str">
        <f t="shared" ca="1" si="508"/>
        <v/>
      </c>
      <c r="E499" s="190" t="str">
        <f t="shared" ca="1" si="509"/>
        <v/>
      </c>
      <c r="F499" s="190" t="str">
        <f t="shared" ca="1" si="510"/>
        <v xml:space="preserve"> </v>
      </c>
      <c r="G499" s="190">
        <v>468</v>
      </c>
      <c r="H499" s="196"/>
      <c r="I499" s="190">
        <f t="shared" ca="1" si="511"/>
        <v>0</v>
      </c>
      <c r="J499" s="7"/>
    </row>
    <row r="500" spans="1:10" x14ac:dyDescent="0.25">
      <c r="A500" s="190">
        <f t="shared" si="512"/>
        <v>37</v>
      </c>
      <c r="B500" s="190">
        <v>19</v>
      </c>
      <c r="C500" s="190"/>
      <c r="D500" s="190" t="str">
        <f t="shared" ca="1" si="508"/>
        <v/>
      </c>
      <c r="E500" s="190" t="str">
        <f t="shared" ca="1" si="509"/>
        <v/>
      </c>
      <c r="F500" s="190" t="str">
        <f t="shared" ca="1" si="510"/>
        <v xml:space="preserve"> </v>
      </c>
      <c r="G500" s="190">
        <v>469</v>
      </c>
      <c r="H500" s="196"/>
      <c r="I500" s="190">
        <f t="shared" ca="1" si="511"/>
        <v>0</v>
      </c>
      <c r="J500" s="7"/>
    </row>
    <row r="501" spans="1:10" x14ac:dyDescent="0.25">
      <c r="A501" s="190">
        <f t="shared" si="512"/>
        <v>37</v>
      </c>
      <c r="B501" s="190">
        <v>20</v>
      </c>
      <c r="C501" s="190"/>
      <c r="D501" s="190" t="str">
        <f t="shared" ca="1" si="508"/>
        <v/>
      </c>
      <c r="E501" s="190" t="str">
        <f t="shared" ca="1" si="509"/>
        <v/>
      </c>
      <c r="F501" s="190" t="str">
        <f t="shared" ca="1" si="510"/>
        <v xml:space="preserve"> </v>
      </c>
      <c r="G501" s="190">
        <v>470</v>
      </c>
      <c r="H501" s="196"/>
      <c r="I501" s="190">
        <f t="shared" ca="1" si="511"/>
        <v>0</v>
      </c>
      <c r="J501" s="7"/>
    </row>
    <row r="502" spans="1:10" x14ac:dyDescent="0.25">
      <c r="A502" s="190">
        <f t="shared" si="512"/>
        <v>37</v>
      </c>
      <c r="B502" s="190">
        <v>21</v>
      </c>
      <c r="C502" s="190"/>
      <c r="D502" s="190" t="str">
        <f t="shared" ca="1" si="508"/>
        <v/>
      </c>
      <c r="E502" s="190" t="str">
        <f t="shared" ca="1" si="509"/>
        <v/>
      </c>
      <c r="F502" s="190" t="str">
        <f t="shared" ca="1" si="510"/>
        <v xml:space="preserve"> </v>
      </c>
      <c r="G502" s="190">
        <v>471</v>
      </c>
      <c r="H502" s="196"/>
      <c r="I502" s="190">
        <f t="shared" ca="1" si="511"/>
        <v>0</v>
      </c>
      <c r="J502" s="7"/>
    </row>
    <row r="503" spans="1:10" x14ac:dyDescent="0.25">
      <c r="A503" s="190">
        <f t="shared" si="512"/>
        <v>37</v>
      </c>
      <c r="B503" s="190">
        <v>22</v>
      </c>
      <c r="C503" s="190"/>
      <c r="D503" s="190" t="str">
        <f t="shared" ca="1" si="508"/>
        <v/>
      </c>
      <c r="E503" s="190" t="str">
        <f t="shared" ca="1" si="509"/>
        <v/>
      </c>
      <c r="F503" s="190" t="str">
        <f t="shared" ca="1" si="510"/>
        <v xml:space="preserve"> </v>
      </c>
      <c r="G503" s="190">
        <v>472</v>
      </c>
      <c r="H503" s="196"/>
      <c r="I503" s="190">
        <f t="shared" ca="1" si="511"/>
        <v>0</v>
      </c>
      <c r="J503" s="7"/>
    </row>
    <row r="504" spans="1:10" x14ac:dyDescent="0.25">
      <c r="A504" s="190">
        <f t="shared" si="512"/>
        <v>37</v>
      </c>
      <c r="B504" s="190">
        <v>23</v>
      </c>
      <c r="C504" s="190"/>
      <c r="D504" s="190" t="str">
        <f t="shared" ca="1" si="508"/>
        <v/>
      </c>
      <c r="E504" s="190" t="str">
        <f t="shared" ca="1" si="509"/>
        <v/>
      </c>
      <c r="F504" s="190" t="str">
        <f t="shared" ca="1" si="510"/>
        <v xml:space="preserve"> </v>
      </c>
      <c r="G504" s="190">
        <v>473</v>
      </c>
      <c r="H504" s="196"/>
      <c r="I504" s="190">
        <f t="shared" ca="1" si="511"/>
        <v>0</v>
      </c>
      <c r="J504" s="7"/>
    </row>
    <row r="505" spans="1:10" x14ac:dyDescent="0.25">
      <c r="A505" s="190">
        <f t="shared" si="512"/>
        <v>37</v>
      </c>
      <c r="B505" s="190">
        <v>24</v>
      </c>
      <c r="C505" s="190"/>
      <c r="D505" s="190" t="str">
        <f t="shared" ca="1" si="508"/>
        <v/>
      </c>
      <c r="E505" s="190" t="str">
        <f t="shared" ca="1" si="509"/>
        <v/>
      </c>
      <c r="F505" s="190" t="str">
        <f t="shared" ca="1" si="510"/>
        <v xml:space="preserve"> </v>
      </c>
      <c r="G505" s="190">
        <v>474</v>
      </c>
      <c r="H505" s="196"/>
      <c r="I505" s="190">
        <f t="shared" ca="1" si="511"/>
        <v>0</v>
      </c>
      <c r="J505" s="7"/>
    </row>
    <row r="506" spans="1:10" x14ac:dyDescent="0.25">
      <c r="A506" s="190">
        <f t="shared" si="512"/>
        <v>37</v>
      </c>
      <c r="B506" s="190">
        <v>25</v>
      </c>
      <c r="C506" s="190"/>
      <c r="D506" s="190" t="str">
        <f t="shared" ca="1" si="508"/>
        <v/>
      </c>
      <c r="E506" s="190" t="str">
        <f t="shared" ca="1" si="509"/>
        <v/>
      </c>
      <c r="F506" s="190" t="str">
        <f t="shared" ca="1" si="510"/>
        <v xml:space="preserve"> </v>
      </c>
      <c r="G506" s="190">
        <v>475</v>
      </c>
      <c r="H506" s="196"/>
      <c r="I506" s="190">
        <f t="shared" ca="1" si="511"/>
        <v>0</v>
      </c>
      <c r="J506" s="7"/>
    </row>
    <row r="507" spans="1:10" x14ac:dyDescent="0.25">
      <c r="A507" s="190">
        <f t="shared" si="512"/>
        <v>39</v>
      </c>
      <c r="B507" s="190">
        <v>1</v>
      </c>
      <c r="C507" s="190"/>
      <c r="D507" s="190" t="str">
        <f t="shared" ca="1" si="508"/>
        <v/>
      </c>
      <c r="E507" s="190" t="str">
        <f t="shared" ca="1" si="509"/>
        <v/>
      </c>
      <c r="F507" s="190" t="str">
        <f t="shared" ca="1" si="510"/>
        <v xml:space="preserve"> </v>
      </c>
      <c r="G507" s="190">
        <v>476</v>
      </c>
      <c r="H507" s="196"/>
      <c r="I507" s="190">
        <f t="shared" ca="1" si="511"/>
        <v>0</v>
      </c>
      <c r="J507" s="7"/>
    </row>
    <row r="508" spans="1:10" x14ac:dyDescent="0.25">
      <c r="A508" s="190">
        <f t="shared" si="512"/>
        <v>39</v>
      </c>
      <c r="B508" s="190">
        <v>2</v>
      </c>
      <c r="C508" s="190"/>
      <c r="D508" s="190" t="str">
        <f t="shared" ca="1" si="508"/>
        <v/>
      </c>
      <c r="E508" s="190" t="str">
        <f t="shared" ca="1" si="509"/>
        <v/>
      </c>
      <c r="F508" s="190" t="str">
        <f t="shared" ca="1" si="510"/>
        <v xml:space="preserve"> </v>
      </c>
      <c r="G508" s="190">
        <v>477</v>
      </c>
      <c r="H508" s="196"/>
      <c r="I508" s="190">
        <f t="shared" ca="1" si="511"/>
        <v>0</v>
      </c>
      <c r="J508" s="7"/>
    </row>
    <row r="509" spans="1:10" x14ac:dyDescent="0.25">
      <c r="A509" s="190">
        <f t="shared" si="512"/>
        <v>39</v>
      </c>
      <c r="B509" s="190">
        <v>3</v>
      </c>
      <c r="C509" s="190"/>
      <c r="D509" s="190" t="str">
        <f t="shared" ca="1" si="508"/>
        <v/>
      </c>
      <c r="E509" s="190" t="str">
        <f t="shared" ca="1" si="509"/>
        <v/>
      </c>
      <c r="F509" s="190" t="str">
        <f t="shared" ca="1" si="510"/>
        <v xml:space="preserve"> </v>
      </c>
      <c r="G509" s="190">
        <v>478</v>
      </c>
      <c r="H509" s="196"/>
      <c r="I509" s="190">
        <f t="shared" ca="1" si="511"/>
        <v>0</v>
      </c>
      <c r="J509" s="7"/>
    </row>
    <row r="510" spans="1:10" x14ac:dyDescent="0.25">
      <c r="A510" s="190">
        <f t="shared" si="512"/>
        <v>39</v>
      </c>
      <c r="B510" s="190">
        <v>4</v>
      </c>
      <c r="C510" s="190"/>
      <c r="D510" s="190" t="str">
        <f t="shared" ca="1" si="508"/>
        <v/>
      </c>
      <c r="E510" s="190" t="str">
        <f t="shared" ca="1" si="509"/>
        <v/>
      </c>
      <c r="F510" s="190" t="str">
        <f t="shared" ca="1" si="510"/>
        <v xml:space="preserve"> </v>
      </c>
      <c r="G510" s="190">
        <v>479</v>
      </c>
      <c r="H510" s="196"/>
      <c r="I510" s="190">
        <f t="shared" ca="1" si="511"/>
        <v>0</v>
      </c>
      <c r="J510" s="7"/>
    </row>
    <row r="511" spans="1:10" x14ac:dyDescent="0.25">
      <c r="A511" s="190">
        <f t="shared" si="512"/>
        <v>39</v>
      </c>
      <c r="B511" s="190">
        <v>5</v>
      </c>
      <c r="C511" s="190"/>
      <c r="D511" s="190" t="str">
        <f t="shared" ca="1" si="508"/>
        <v/>
      </c>
      <c r="E511" s="190" t="str">
        <f t="shared" ca="1" si="509"/>
        <v/>
      </c>
      <c r="F511" s="190" t="str">
        <f t="shared" ca="1" si="510"/>
        <v xml:space="preserve"> </v>
      </c>
      <c r="G511" s="190">
        <v>480</v>
      </c>
      <c r="H511" s="196"/>
      <c r="I511" s="190">
        <f t="shared" ca="1" si="511"/>
        <v>0</v>
      </c>
      <c r="J511" s="7"/>
    </row>
    <row r="512" spans="1:10" x14ac:dyDescent="0.25">
      <c r="A512" s="190">
        <f t="shared" si="512"/>
        <v>39</v>
      </c>
      <c r="B512" s="190">
        <v>6</v>
      </c>
      <c r="C512" s="190"/>
      <c r="D512" s="190" t="str">
        <f t="shared" ca="1" si="508"/>
        <v/>
      </c>
      <c r="E512" s="190" t="str">
        <f t="shared" ca="1" si="509"/>
        <v/>
      </c>
      <c r="F512" s="190" t="str">
        <f t="shared" ca="1" si="510"/>
        <v xml:space="preserve"> </v>
      </c>
      <c r="G512" s="190">
        <v>481</v>
      </c>
      <c r="H512" s="196"/>
      <c r="I512" s="190">
        <f t="shared" ca="1" si="511"/>
        <v>0</v>
      </c>
      <c r="J512" s="7"/>
    </row>
    <row r="513" spans="1:10" x14ac:dyDescent="0.25">
      <c r="A513" s="190">
        <f t="shared" si="512"/>
        <v>39</v>
      </c>
      <c r="B513" s="190">
        <v>7</v>
      </c>
      <c r="C513" s="190"/>
      <c r="D513" s="190" t="str">
        <f t="shared" ca="1" si="508"/>
        <v/>
      </c>
      <c r="E513" s="190" t="str">
        <f t="shared" ca="1" si="509"/>
        <v/>
      </c>
      <c r="F513" s="190" t="str">
        <f t="shared" ca="1" si="510"/>
        <v xml:space="preserve"> </v>
      </c>
      <c r="G513" s="190">
        <v>482</v>
      </c>
      <c r="H513" s="196"/>
      <c r="I513" s="190">
        <f t="shared" ca="1" si="511"/>
        <v>0</v>
      </c>
      <c r="J513" s="7"/>
    </row>
    <row r="514" spans="1:10" x14ac:dyDescent="0.25">
      <c r="A514" s="190">
        <f t="shared" si="512"/>
        <v>39</v>
      </c>
      <c r="B514" s="190">
        <v>8</v>
      </c>
      <c r="C514" s="190"/>
      <c r="D514" s="190" t="str">
        <f t="shared" ca="1" si="508"/>
        <v/>
      </c>
      <c r="E514" s="190" t="str">
        <f t="shared" ca="1" si="509"/>
        <v/>
      </c>
      <c r="F514" s="190" t="str">
        <f t="shared" ca="1" si="510"/>
        <v xml:space="preserve"> </v>
      </c>
      <c r="G514" s="190">
        <v>483</v>
      </c>
      <c r="H514" s="196"/>
      <c r="I514" s="190">
        <f t="shared" ca="1" si="511"/>
        <v>0</v>
      </c>
      <c r="J514" s="7"/>
    </row>
    <row r="515" spans="1:10" x14ac:dyDescent="0.25">
      <c r="A515" s="190">
        <f t="shared" si="512"/>
        <v>39</v>
      </c>
      <c r="B515" s="190">
        <v>9</v>
      </c>
      <c r="C515" s="190"/>
      <c r="D515" s="190" t="str">
        <f t="shared" ca="1" si="508"/>
        <v/>
      </c>
      <c r="E515" s="190" t="str">
        <f t="shared" ca="1" si="509"/>
        <v/>
      </c>
      <c r="F515" s="190" t="str">
        <f t="shared" ca="1" si="510"/>
        <v xml:space="preserve"> </v>
      </c>
      <c r="G515" s="190">
        <v>484</v>
      </c>
      <c r="H515" s="196"/>
      <c r="I515" s="190">
        <f t="shared" ca="1" si="511"/>
        <v>0</v>
      </c>
      <c r="J515" s="7"/>
    </row>
    <row r="516" spans="1:10" x14ac:dyDescent="0.25">
      <c r="A516" s="190">
        <f t="shared" si="512"/>
        <v>39</v>
      </c>
      <c r="B516" s="190">
        <v>10</v>
      </c>
      <c r="C516" s="190"/>
      <c r="D516" s="190" t="str">
        <f t="shared" ca="1" si="508"/>
        <v/>
      </c>
      <c r="E516" s="190" t="str">
        <f t="shared" ca="1" si="509"/>
        <v/>
      </c>
      <c r="F516" s="190" t="str">
        <f t="shared" ca="1" si="510"/>
        <v xml:space="preserve"> </v>
      </c>
      <c r="G516" s="190">
        <v>485</v>
      </c>
      <c r="H516" s="196"/>
      <c r="I516" s="190">
        <f t="shared" ca="1" si="511"/>
        <v>0</v>
      </c>
      <c r="J516" s="7"/>
    </row>
    <row r="517" spans="1:10" x14ac:dyDescent="0.25">
      <c r="A517" s="190">
        <f t="shared" si="512"/>
        <v>39</v>
      </c>
      <c r="B517" s="190">
        <v>11</v>
      </c>
      <c r="C517" s="190"/>
      <c r="D517" s="190" t="str">
        <f t="shared" ca="1" si="508"/>
        <v/>
      </c>
      <c r="E517" s="190" t="str">
        <f t="shared" ca="1" si="509"/>
        <v/>
      </c>
      <c r="F517" s="190" t="str">
        <f t="shared" ca="1" si="510"/>
        <v xml:space="preserve"> </v>
      </c>
      <c r="G517" s="190">
        <v>486</v>
      </c>
      <c r="H517" s="196"/>
      <c r="I517" s="190">
        <f t="shared" ca="1" si="511"/>
        <v>0</v>
      </c>
      <c r="J517" s="7"/>
    </row>
    <row r="518" spans="1:10" x14ac:dyDescent="0.25">
      <c r="A518" s="190">
        <f t="shared" si="512"/>
        <v>39</v>
      </c>
      <c r="B518" s="190">
        <v>12</v>
      </c>
      <c r="C518" s="190"/>
      <c r="D518" s="190" t="str">
        <f t="shared" ca="1" si="508"/>
        <v/>
      </c>
      <c r="E518" s="190" t="str">
        <f t="shared" ca="1" si="509"/>
        <v/>
      </c>
      <c r="F518" s="190" t="str">
        <f t="shared" ca="1" si="510"/>
        <v xml:space="preserve"> </v>
      </c>
      <c r="G518" s="190">
        <v>487</v>
      </c>
      <c r="H518" s="196"/>
      <c r="I518" s="190">
        <f t="shared" ca="1" si="511"/>
        <v>0</v>
      </c>
      <c r="J518" s="7"/>
    </row>
    <row r="519" spans="1:10" x14ac:dyDescent="0.25">
      <c r="A519" s="190">
        <f t="shared" si="512"/>
        <v>39</v>
      </c>
      <c r="B519" s="190">
        <v>13</v>
      </c>
      <c r="C519" s="190"/>
      <c r="D519" s="190" t="str">
        <f t="shared" ca="1" si="508"/>
        <v/>
      </c>
      <c r="E519" s="190" t="str">
        <f t="shared" ca="1" si="509"/>
        <v/>
      </c>
      <c r="F519" s="190" t="str">
        <f t="shared" ca="1" si="510"/>
        <v xml:space="preserve"> </v>
      </c>
      <c r="G519" s="190">
        <v>488</v>
      </c>
      <c r="H519" s="196"/>
      <c r="I519" s="190">
        <f t="shared" ca="1" si="511"/>
        <v>0</v>
      </c>
      <c r="J519" s="7"/>
    </row>
    <row r="520" spans="1:10" x14ac:dyDescent="0.25">
      <c r="A520" s="190">
        <f t="shared" si="512"/>
        <v>39</v>
      </c>
      <c r="B520" s="190">
        <v>14</v>
      </c>
      <c r="C520" s="190"/>
      <c r="D520" s="190" t="str">
        <f t="shared" ca="1" si="508"/>
        <v/>
      </c>
      <c r="E520" s="190" t="str">
        <f t="shared" ca="1" si="509"/>
        <v/>
      </c>
      <c r="F520" s="190" t="str">
        <f t="shared" ca="1" si="510"/>
        <v xml:space="preserve"> </v>
      </c>
      <c r="G520" s="190">
        <v>489</v>
      </c>
      <c r="H520" s="196"/>
      <c r="I520" s="190">
        <f t="shared" ca="1" si="511"/>
        <v>0</v>
      </c>
      <c r="J520" s="7"/>
    </row>
    <row r="521" spans="1:10" x14ac:dyDescent="0.25">
      <c r="A521" s="190">
        <f t="shared" si="512"/>
        <v>39</v>
      </c>
      <c r="B521" s="190">
        <v>15</v>
      </c>
      <c r="C521" s="190"/>
      <c r="D521" s="190" t="str">
        <f t="shared" ca="1" si="508"/>
        <v/>
      </c>
      <c r="E521" s="190" t="str">
        <f t="shared" ca="1" si="509"/>
        <v/>
      </c>
      <c r="F521" s="190" t="str">
        <f t="shared" ca="1" si="510"/>
        <v xml:space="preserve"> </v>
      </c>
      <c r="G521" s="190">
        <v>490</v>
      </c>
      <c r="H521" s="196"/>
      <c r="I521" s="190">
        <f t="shared" ca="1" si="511"/>
        <v>0</v>
      </c>
      <c r="J521" s="7"/>
    </row>
    <row r="522" spans="1:10" x14ac:dyDescent="0.25">
      <c r="A522" s="190">
        <f t="shared" si="512"/>
        <v>39</v>
      </c>
      <c r="B522" s="190">
        <v>16</v>
      </c>
      <c r="C522" s="190"/>
      <c r="D522" s="190" t="str">
        <f t="shared" ca="1" si="508"/>
        <v/>
      </c>
      <c r="E522" s="190" t="str">
        <f t="shared" ca="1" si="509"/>
        <v/>
      </c>
      <c r="F522" s="190" t="str">
        <f t="shared" ca="1" si="510"/>
        <v xml:space="preserve"> </v>
      </c>
      <c r="G522" s="190">
        <v>491</v>
      </c>
      <c r="H522" s="196"/>
      <c r="I522" s="190">
        <f t="shared" ca="1" si="511"/>
        <v>0</v>
      </c>
      <c r="J522" s="7"/>
    </row>
    <row r="523" spans="1:10" x14ac:dyDescent="0.25">
      <c r="A523" s="190">
        <f t="shared" si="512"/>
        <v>39</v>
      </c>
      <c r="B523" s="190">
        <v>17</v>
      </c>
      <c r="C523" s="190"/>
      <c r="D523" s="190" t="str">
        <f t="shared" ca="1" si="508"/>
        <v/>
      </c>
      <c r="E523" s="190" t="str">
        <f t="shared" ca="1" si="509"/>
        <v/>
      </c>
      <c r="F523" s="190" t="str">
        <f t="shared" ca="1" si="510"/>
        <v xml:space="preserve"> </v>
      </c>
      <c r="G523" s="190">
        <v>492</v>
      </c>
      <c r="H523" s="196"/>
      <c r="I523" s="190">
        <f t="shared" ca="1" si="511"/>
        <v>0</v>
      </c>
      <c r="J523" s="7"/>
    </row>
    <row r="524" spans="1:10" x14ac:dyDescent="0.25">
      <c r="A524" s="190">
        <f t="shared" si="512"/>
        <v>39</v>
      </c>
      <c r="B524" s="190">
        <v>18</v>
      </c>
      <c r="C524" s="190"/>
      <c r="D524" s="190" t="str">
        <f t="shared" ca="1" si="508"/>
        <v/>
      </c>
      <c r="E524" s="190" t="str">
        <f t="shared" ca="1" si="509"/>
        <v/>
      </c>
      <c r="F524" s="190" t="str">
        <f t="shared" ca="1" si="510"/>
        <v xml:space="preserve"> </v>
      </c>
      <c r="G524" s="190">
        <v>493</v>
      </c>
      <c r="H524" s="196"/>
      <c r="I524" s="190">
        <f t="shared" ca="1" si="511"/>
        <v>0</v>
      </c>
      <c r="J524" s="7"/>
    </row>
    <row r="525" spans="1:10" x14ac:dyDescent="0.25">
      <c r="A525" s="190">
        <f t="shared" si="512"/>
        <v>39</v>
      </c>
      <c r="B525" s="190">
        <v>19</v>
      </c>
      <c r="C525" s="190"/>
      <c r="D525" s="190" t="str">
        <f t="shared" ca="1" si="508"/>
        <v/>
      </c>
      <c r="E525" s="190" t="str">
        <f t="shared" ca="1" si="509"/>
        <v/>
      </c>
      <c r="F525" s="190" t="str">
        <f t="shared" ca="1" si="510"/>
        <v xml:space="preserve"> </v>
      </c>
      <c r="G525" s="190">
        <v>494</v>
      </c>
      <c r="H525" s="196"/>
      <c r="I525" s="190">
        <f t="shared" ca="1" si="511"/>
        <v>0</v>
      </c>
      <c r="J525" s="7"/>
    </row>
    <row r="526" spans="1:10" x14ac:dyDescent="0.25">
      <c r="A526" s="190">
        <f t="shared" si="512"/>
        <v>39</v>
      </c>
      <c r="B526" s="190">
        <v>20</v>
      </c>
      <c r="C526" s="190"/>
      <c r="D526" s="190" t="str">
        <f t="shared" ca="1" si="508"/>
        <v/>
      </c>
      <c r="E526" s="190" t="str">
        <f t="shared" ca="1" si="509"/>
        <v/>
      </c>
      <c r="F526" s="190" t="str">
        <f t="shared" ca="1" si="510"/>
        <v xml:space="preserve"> </v>
      </c>
      <c r="G526" s="190">
        <v>495</v>
      </c>
      <c r="H526" s="196"/>
      <c r="I526" s="190">
        <f t="shared" ca="1" si="511"/>
        <v>0</v>
      </c>
      <c r="J526" s="7"/>
    </row>
    <row r="527" spans="1:10" x14ac:dyDescent="0.25">
      <c r="A527" s="190">
        <f t="shared" si="512"/>
        <v>39</v>
      </c>
      <c r="B527" s="190">
        <v>21</v>
      </c>
      <c r="C527" s="190"/>
      <c r="D527" s="190" t="str">
        <f t="shared" ca="1" si="508"/>
        <v/>
      </c>
      <c r="E527" s="190" t="str">
        <f t="shared" ca="1" si="509"/>
        <v/>
      </c>
      <c r="F527" s="190" t="str">
        <f t="shared" ca="1" si="510"/>
        <v xml:space="preserve"> </v>
      </c>
      <c r="G527" s="190">
        <v>496</v>
      </c>
      <c r="H527" s="196"/>
      <c r="I527" s="190">
        <f t="shared" ca="1" si="511"/>
        <v>0</v>
      </c>
      <c r="J527" s="7"/>
    </row>
    <row r="528" spans="1:10" x14ac:dyDescent="0.25">
      <c r="A528" s="190">
        <f t="shared" si="512"/>
        <v>39</v>
      </c>
      <c r="B528" s="190">
        <v>22</v>
      </c>
      <c r="C528" s="190"/>
      <c r="D528" s="190" t="str">
        <f t="shared" ca="1" si="508"/>
        <v/>
      </c>
      <c r="E528" s="190" t="str">
        <f t="shared" ca="1" si="509"/>
        <v/>
      </c>
      <c r="F528" s="190" t="str">
        <f t="shared" ca="1" si="510"/>
        <v xml:space="preserve"> </v>
      </c>
      <c r="G528" s="190">
        <v>497</v>
      </c>
      <c r="H528" s="196"/>
      <c r="I528" s="190">
        <f t="shared" ca="1" si="511"/>
        <v>0</v>
      </c>
      <c r="J528" s="7"/>
    </row>
    <row r="529" spans="1:10" x14ac:dyDescent="0.25">
      <c r="A529" s="190">
        <f t="shared" si="512"/>
        <v>39</v>
      </c>
      <c r="B529" s="190">
        <v>23</v>
      </c>
      <c r="C529" s="190"/>
      <c r="D529" s="190" t="str">
        <f t="shared" ca="1" si="508"/>
        <v/>
      </c>
      <c r="E529" s="190" t="str">
        <f t="shared" ca="1" si="509"/>
        <v/>
      </c>
      <c r="F529" s="190" t="str">
        <f t="shared" ca="1" si="510"/>
        <v xml:space="preserve"> </v>
      </c>
      <c r="G529" s="190">
        <v>498</v>
      </c>
      <c r="H529" s="196"/>
      <c r="I529" s="190">
        <f t="shared" ca="1" si="511"/>
        <v>0</v>
      </c>
      <c r="J529" s="7"/>
    </row>
    <row r="530" spans="1:10" x14ac:dyDescent="0.25">
      <c r="A530" s="190">
        <f t="shared" si="512"/>
        <v>39</v>
      </c>
      <c r="B530" s="190">
        <v>24</v>
      </c>
      <c r="C530" s="190"/>
      <c r="D530" s="190" t="str">
        <f t="shared" ca="1" si="508"/>
        <v/>
      </c>
      <c r="E530" s="190" t="str">
        <f t="shared" ca="1" si="509"/>
        <v/>
      </c>
      <c r="F530" s="190" t="str">
        <f t="shared" ca="1" si="510"/>
        <v xml:space="preserve"> </v>
      </c>
      <c r="G530" s="190">
        <v>499</v>
      </c>
      <c r="H530" s="196"/>
      <c r="I530" s="190">
        <f t="shared" ca="1" si="511"/>
        <v>0</v>
      </c>
      <c r="J530" s="7"/>
    </row>
    <row r="531" spans="1:10" x14ac:dyDescent="0.25">
      <c r="A531" s="190">
        <f t="shared" si="512"/>
        <v>39</v>
      </c>
      <c r="B531" s="190">
        <v>25</v>
      </c>
      <c r="C531" s="190"/>
      <c r="D531" s="190" t="str">
        <f t="shared" ca="1" si="508"/>
        <v/>
      </c>
      <c r="E531" s="190" t="str">
        <f t="shared" ca="1" si="509"/>
        <v/>
      </c>
      <c r="F531" s="190" t="str">
        <f t="shared" ca="1" si="510"/>
        <v xml:space="preserve"> </v>
      </c>
      <c r="G531" s="190">
        <v>500</v>
      </c>
      <c r="H531" s="196"/>
      <c r="I531" s="190">
        <f t="shared" ca="1" si="511"/>
        <v>0</v>
      </c>
      <c r="J531" s="7"/>
    </row>
  </sheetData>
  <mergeCells count="21">
    <mergeCell ref="N4:O4"/>
    <mergeCell ref="P4:Q4"/>
    <mergeCell ref="R4:S4"/>
    <mergeCell ref="T4:U4"/>
    <mergeCell ref="V4:W4"/>
    <mergeCell ref="B2:AO2"/>
    <mergeCell ref="AJ4:AK4"/>
    <mergeCell ref="AL4:AM4"/>
    <mergeCell ref="AN4:AO4"/>
    <mergeCell ref="D4:E4"/>
    <mergeCell ref="F4:G4"/>
    <mergeCell ref="H4:I4"/>
    <mergeCell ref="J4:K4"/>
    <mergeCell ref="L4:M4"/>
    <mergeCell ref="X4:Y4"/>
    <mergeCell ref="Z4:AA4"/>
    <mergeCell ref="AB4:AC4"/>
    <mergeCell ref="AD4:AE4"/>
    <mergeCell ref="AF4:AG4"/>
    <mergeCell ref="AH4:AI4"/>
    <mergeCell ref="B4:C4"/>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13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71" priority="6">
      <formula>D4=""</formula>
    </cfRule>
  </conditionalFormatting>
  <conditionalFormatting sqref="A2:K7 A15:K44 A14:F14 H14:K14 A12:K13 A8:F8 A9:E11 H8:K11">
    <cfRule type="expression" dxfId="70" priority="3">
      <formula>$A$1&lt;&gt;nazev_klubu</formula>
    </cfRule>
  </conditionalFormatting>
  <conditionalFormatting sqref="A1:G1">
    <cfRule type="expression" dxfId="69" priority="4">
      <formula>$A$1&lt;&gt;nazev_klubu</formula>
    </cfRule>
  </conditionalFormatting>
  <conditionalFormatting sqref="B20:F43">
    <cfRule type="expression" dxfId="68" priority="7">
      <formula>$D$6&gt;=$A20</formula>
    </cfRule>
  </conditionalFormatting>
  <conditionalFormatting sqref="G20:G43">
    <cfRule type="expression" dxfId="67" priority="8">
      <formula>$D$6&gt;=$A20</formula>
    </cfRule>
  </conditionalFormatting>
  <conditionalFormatting sqref="B44:F44">
    <cfRule type="expression" dxfId="66" priority="9">
      <formula>$D$6=$A$44</formula>
    </cfRule>
  </conditionalFormatting>
  <conditionalFormatting sqref="F8">
    <cfRule type="expression" dxfId="65" priority="5">
      <formula>$F$8=list_ok</formula>
    </cfRule>
  </conditionalFormatting>
  <conditionalFormatting sqref="B14:C14">
    <cfRule type="expression" dxfId="64" priority="2">
      <formula>IF(E9="",FALSE,IF(B14="",TRUE,FALSE))</formula>
    </cfRule>
  </conditionalFormatting>
  <conditionalFormatting sqref="D14:E14">
    <cfRule type="expression" dxfId="63"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E41E3B57-94C2-4F40-94E9-C3A915C6F578}">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07CFF4F-F099-4C5F-BB82-25DEF6B4771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4F275295-D636-496E-AE2B-5DB679B0F2E4}">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092001C2-A38C-4317-B186-600D4371A9F1}">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572FC7DE-0059-46C7-9C94-8C6E4E8D4514}">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DF16F95-84C7-467E-956F-9F3A0E6F75BA}">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22B97963-1F20-4F71-8EFE-3EED5A81AA86}">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62201D8F-3AA3-4C4A-942D-5AABA4BD2B38}">
          <x14:formula1>
            <xm:f>IF('Základní informace o klubu'!$C$5&lt;&gt;$A$1,data!$B$119:$B$120,IF(OR(D4=data!B89,D4=data!B90),data!$B$115,data!$B$115:$B$116))</xm:f>
          </x14:formula1>
          <xm:sqref>D5:E5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14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62" priority="6">
      <formula>D4=""</formula>
    </cfRule>
  </conditionalFormatting>
  <conditionalFormatting sqref="A2:K7 A15:K44 A14:F14 H14:K14 A12:K13 A8:F8 A9:E11 H8:K11">
    <cfRule type="expression" dxfId="61" priority="3">
      <formula>$A$1&lt;&gt;nazev_klubu</formula>
    </cfRule>
  </conditionalFormatting>
  <conditionalFormatting sqref="A1:G1">
    <cfRule type="expression" dxfId="60" priority="4">
      <formula>$A$1&lt;&gt;nazev_klubu</formula>
    </cfRule>
  </conditionalFormatting>
  <conditionalFormatting sqref="B20:F43">
    <cfRule type="expression" dxfId="59" priority="7">
      <formula>$D$6&gt;=$A20</formula>
    </cfRule>
  </conditionalFormatting>
  <conditionalFormatting sqref="G20:G43">
    <cfRule type="expression" dxfId="58" priority="8">
      <formula>$D$6&gt;=$A20</formula>
    </cfRule>
  </conditionalFormatting>
  <conditionalFormatting sqref="B44:F44">
    <cfRule type="expression" dxfId="57" priority="9">
      <formula>$D$6=$A$44</formula>
    </cfRule>
  </conditionalFormatting>
  <conditionalFormatting sqref="F8">
    <cfRule type="expression" dxfId="56" priority="5">
      <formula>$F$8=list_ok</formula>
    </cfRule>
  </conditionalFormatting>
  <conditionalFormatting sqref="B14:C14">
    <cfRule type="expression" dxfId="55" priority="2">
      <formula>IF(E9="",FALSE,IF(B14="",TRUE,FALSE))</formula>
    </cfRule>
  </conditionalFormatting>
  <conditionalFormatting sqref="D14:E14">
    <cfRule type="expression" dxfId="54"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9A772BF5-5CF1-4539-AAC3-43C4440279B2}">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64B65AB-D7C5-4F8E-847B-452E3A740B10}">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4898A99A-0C10-4201-BF5C-AD06A959E212}">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80F419E2-B274-4634-B858-C1059C905D2B}">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9E7C4E7-0C88-4458-8792-DFB5B202B090}">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4198D94-6B65-4BAE-931D-F1158F47893F}">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45D5B6C9-E6E7-4F2B-ABCA-D2A6AB196963}">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82A4756-A5A4-4519-954A-FFBD5553BAC3}">
          <x14:formula1>
            <xm:f>IF('Základní informace o klubu'!$C$5&lt;&gt;$A$1,data!$B$119:$B$120,IF(OR(D4=data!B89,D4=data!B90),data!$B$115,data!$B$115:$B$116))</xm:f>
          </x14:formula1>
          <xm:sqref>D5:E5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15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53" priority="6">
      <formula>D4=""</formula>
    </cfRule>
  </conditionalFormatting>
  <conditionalFormatting sqref="A2:K7 A15:K44 A14:F14 H14:K14 A12:K13 A8:F8 A9:E11 H8:K11">
    <cfRule type="expression" dxfId="52" priority="3">
      <formula>$A$1&lt;&gt;nazev_klubu</formula>
    </cfRule>
  </conditionalFormatting>
  <conditionalFormatting sqref="A1:G1">
    <cfRule type="expression" dxfId="51" priority="4">
      <formula>$A$1&lt;&gt;nazev_klubu</formula>
    </cfRule>
  </conditionalFormatting>
  <conditionalFormatting sqref="B20:F43">
    <cfRule type="expression" dxfId="50" priority="7">
      <formula>$D$6&gt;=$A20</formula>
    </cfRule>
  </conditionalFormatting>
  <conditionalFormatting sqref="G20:G43">
    <cfRule type="expression" dxfId="49" priority="8">
      <formula>$D$6&gt;=$A20</formula>
    </cfRule>
  </conditionalFormatting>
  <conditionalFormatting sqref="B44:F44">
    <cfRule type="expression" dxfId="48" priority="9">
      <formula>$D$6=$A$44</formula>
    </cfRule>
  </conditionalFormatting>
  <conditionalFormatting sqref="F8">
    <cfRule type="expression" dxfId="47" priority="5">
      <formula>$F$8=list_ok</formula>
    </cfRule>
  </conditionalFormatting>
  <conditionalFormatting sqref="B14:C14">
    <cfRule type="expression" dxfId="46" priority="2">
      <formula>IF(E9="",FALSE,IF(B14="",TRUE,FALSE))</formula>
    </cfRule>
  </conditionalFormatting>
  <conditionalFormatting sqref="D14:E14">
    <cfRule type="expression" dxfId="45"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4676C707-E6AA-4C3E-9EC4-4CF04E7BF2E4}">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698DD4E9-F936-4FAA-A354-E40381C3E5F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BB59E6C-106B-4596-84FF-DBC785651E2B}">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62AE079E-602B-4331-A29A-7DD7895210EE}">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61D16A8-A9D8-41F5-BA20-33883EDFF534}">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772AE48-1487-4435-8131-BBF40C69AE59}">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4FC01AEA-82FA-4B48-9733-881907A161E5}">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3D4B181-1E36-4A15-A818-A2FFB2060FD8}">
          <x14:formula1>
            <xm:f>IF('Základní informace o klubu'!$C$5&lt;&gt;$A$1,data!$B$119:$B$120,IF(OR(D4=data!B89,D4=data!B90),data!$B$115,data!$B$115:$B$116))</xm:f>
          </x14:formula1>
          <xm:sqref>D5:E5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16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44" priority="6">
      <formula>D4=""</formula>
    </cfRule>
  </conditionalFormatting>
  <conditionalFormatting sqref="A2:K7 A15:K44 A14:F14 H14:K14 A12:K13 A8:F8 A9:E11 H8:K11">
    <cfRule type="expression" dxfId="43" priority="3">
      <formula>$A$1&lt;&gt;nazev_klubu</formula>
    </cfRule>
  </conditionalFormatting>
  <conditionalFormatting sqref="A1:G1">
    <cfRule type="expression" dxfId="42" priority="4">
      <formula>$A$1&lt;&gt;nazev_klubu</formula>
    </cfRule>
  </conditionalFormatting>
  <conditionalFormatting sqref="B20:F43">
    <cfRule type="expression" dxfId="41" priority="7">
      <formula>$D$6&gt;=$A20</formula>
    </cfRule>
  </conditionalFormatting>
  <conditionalFormatting sqref="G20:G43">
    <cfRule type="expression" dxfId="40" priority="8">
      <formula>$D$6&gt;=$A20</formula>
    </cfRule>
  </conditionalFormatting>
  <conditionalFormatting sqref="B44:F44">
    <cfRule type="expression" dxfId="39" priority="9">
      <formula>$D$6=$A$44</formula>
    </cfRule>
  </conditionalFormatting>
  <conditionalFormatting sqref="F8">
    <cfRule type="expression" dxfId="38" priority="5">
      <formula>$F$8=list_ok</formula>
    </cfRule>
  </conditionalFormatting>
  <conditionalFormatting sqref="B14:C14">
    <cfRule type="expression" dxfId="37" priority="2">
      <formula>IF(E9="",FALSE,IF(B14="",TRUE,FALSE))</formula>
    </cfRule>
  </conditionalFormatting>
  <conditionalFormatting sqref="D14:E14">
    <cfRule type="expression" dxfId="36"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60D6CDFE-6760-44B9-BE9C-4FA64D066044}">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D4109DE-A07F-4804-B841-A403BA22224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8E09B6C3-60EA-404B-955F-EA2E27D60798}">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9D673D20-0916-45F5-8BF4-8CC96938A38E}">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1C718EB-5511-44D8-BDA2-6598093EE3DD}">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4E683CE-4A2C-414F-9BC5-1515E6511DD3}">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957151B3-F126-44FF-8808-4141E1F9B30A}">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60ECB9A7-CF20-4F98-9298-60EF706FD796}">
          <x14:formula1>
            <xm:f>IF('Základní informace o klubu'!$C$5&lt;&gt;$A$1,data!$B$119:$B$120,IF(OR(D4=data!B89,D4=data!B90),data!$B$115,data!$B$115:$B$116))</xm:f>
          </x14:formula1>
          <xm:sqref>D5:E5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17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35" priority="6">
      <formula>D4=""</formula>
    </cfRule>
  </conditionalFormatting>
  <conditionalFormatting sqref="A2:K7 A15:K44 A14:F14 H14:K14 A12:K13 A8:F8 A9:E11 H8:K11">
    <cfRule type="expression" dxfId="34" priority="3">
      <formula>$A$1&lt;&gt;nazev_klubu</formula>
    </cfRule>
  </conditionalFormatting>
  <conditionalFormatting sqref="A1:G1">
    <cfRule type="expression" dxfId="33" priority="4">
      <formula>$A$1&lt;&gt;nazev_klubu</formula>
    </cfRule>
  </conditionalFormatting>
  <conditionalFormatting sqref="B20:F43">
    <cfRule type="expression" dxfId="32" priority="7">
      <formula>$D$6&gt;=$A20</formula>
    </cfRule>
  </conditionalFormatting>
  <conditionalFormatting sqref="G20:G43">
    <cfRule type="expression" dxfId="31" priority="8">
      <formula>$D$6&gt;=$A20</formula>
    </cfRule>
  </conditionalFormatting>
  <conditionalFormatting sqref="B44:F44">
    <cfRule type="expression" dxfId="30" priority="9">
      <formula>$D$6=$A$44</formula>
    </cfRule>
  </conditionalFormatting>
  <conditionalFormatting sqref="F8">
    <cfRule type="expression" dxfId="29" priority="5">
      <formula>$F$8=list_ok</formula>
    </cfRule>
  </conditionalFormatting>
  <conditionalFormatting sqref="B14:C14">
    <cfRule type="expression" dxfId="28" priority="2">
      <formula>IF(E9="",FALSE,IF(B14="",TRUE,FALSE))</formula>
    </cfRule>
  </conditionalFormatting>
  <conditionalFormatting sqref="D14:E14">
    <cfRule type="expression" dxfId="27"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40459ED4-5D5F-4A28-B056-B3BE7EA8B807}">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8C19974-35D6-4D18-B1A1-E383C5F8C513}">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77DA708-6D11-4B53-8884-5D6084EE40C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DB5DF992-1276-4093-A8D3-70E5ED2F5834}">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D1B9205-CF93-4B3D-83AE-AB20000654A3}">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816AC2B-A640-49DC-86CE-EE4AD6D98D8E}">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333D019C-EEBF-4FCF-8A51-37F1A3528FF9}">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55CE2D4-65F2-4FF0-AAE8-5FF10452F709}">
          <x14:formula1>
            <xm:f>IF('Základní informace o klubu'!$C$5&lt;&gt;$A$1,data!$B$119:$B$120,IF(OR(D4=data!B89,D4=data!B90),data!$B$115,data!$B$115:$B$116))</xm:f>
          </x14:formula1>
          <xm:sqref>D5:E5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18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26" priority="6">
      <formula>D4=""</formula>
    </cfRule>
  </conditionalFormatting>
  <conditionalFormatting sqref="A2:K7 A15:K44 A14:F14 H14:K14 A12:K13 A8:F8 A9:E11 H8:K11">
    <cfRule type="expression" dxfId="25" priority="3">
      <formula>$A$1&lt;&gt;nazev_klubu</formula>
    </cfRule>
  </conditionalFormatting>
  <conditionalFormatting sqref="A1:G1">
    <cfRule type="expression" dxfId="24" priority="4">
      <formula>$A$1&lt;&gt;nazev_klubu</formula>
    </cfRule>
  </conditionalFormatting>
  <conditionalFormatting sqref="B20:F43">
    <cfRule type="expression" dxfId="23" priority="7">
      <formula>$D$6&gt;=$A20</formula>
    </cfRule>
  </conditionalFormatting>
  <conditionalFormatting sqref="G20:G43">
    <cfRule type="expression" dxfId="22" priority="8">
      <formula>$D$6&gt;=$A20</formula>
    </cfRule>
  </conditionalFormatting>
  <conditionalFormatting sqref="B44:F44">
    <cfRule type="expression" dxfId="21" priority="9">
      <formula>$D$6=$A$44</formula>
    </cfRule>
  </conditionalFormatting>
  <conditionalFormatting sqref="F8">
    <cfRule type="expression" dxfId="20" priority="5">
      <formula>$F$8=list_ok</formula>
    </cfRule>
  </conditionalFormatting>
  <conditionalFormatting sqref="B14:C14">
    <cfRule type="expression" dxfId="19" priority="2">
      <formula>IF(E9="",FALSE,IF(B14="",TRUE,FALSE))</formula>
    </cfRule>
  </conditionalFormatting>
  <conditionalFormatting sqref="D14:E14">
    <cfRule type="expression" dxfId="18"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4DAD43EA-B8CC-44B6-80A3-7FE528C92461}">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CFBB5A4-5799-4993-9B9D-A525971324DA}">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2AFCFBF-747F-4729-A454-ECA9417D26D1}">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06E90BF2-F90C-406D-A210-087514B4F4B3}">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65FE139A-24FA-425E-910E-AA677C42716B}">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66D62CC-3CEA-4E4B-8CC8-CE1287BEE989}">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77CE35FF-4383-49B0-8A6B-9DFF800D04F8}">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EAFD347-C485-4F9B-8837-B829752A6D1B}">
          <x14:formula1>
            <xm:f>IF('Základní informace o klubu'!$C$5&lt;&gt;$A$1,data!$B$119:$B$120,IF(OR(D4=data!B89,D4=data!B90),data!$B$115,data!$B$115:$B$116))</xm:f>
          </x14:formula1>
          <xm:sqref>D5:E5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19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17" priority="6">
      <formula>D4=""</formula>
    </cfRule>
  </conditionalFormatting>
  <conditionalFormatting sqref="A2:K7 A15:K44 A14:F14 H14:K14 A12:K13 A8:F8 A9:E11 H8:K11">
    <cfRule type="expression" dxfId="16" priority="3">
      <formula>$A$1&lt;&gt;nazev_klubu</formula>
    </cfRule>
  </conditionalFormatting>
  <conditionalFormatting sqref="A1:G1">
    <cfRule type="expression" dxfId="15" priority="4">
      <formula>$A$1&lt;&gt;nazev_klubu</formula>
    </cfRule>
  </conditionalFormatting>
  <conditionalFormatting sqref="B20:F43">
    <cfRule type="expression" dxfId="14" priority="7">
      <formula>$D$6&gt;=$A20</formula>
    </cfRule>
  </conditionalFormatting>
  <conditionalFormatting sqref="G20:G43">
    <cfRule type="expression" dxfId="13" priority="8">
      <formula>$D$6&gt;=$A20</formula>
    </cfRule>
  </conditionalFormatting>
  <conditionalFormatting sqref="B44:F44">
    <cfRule type="expression" dxfId="12" priority="9">
      <formula>$D$6=$A$44</formula>
    </cfRule>
  </conditionalFormatting>
  <conditionalFormatting sqref="F8">
    <cfRule type="expression" dxfId="11" priority="5">
      <formula>$F$8=list_ok</formula>
    </cfRule>
  </conditionalFormatting>
  <conditionalFormatting sqref="B14:C14">
    <cfRule type="expression" dxfId="10" priority="2">
      <formula>IF(E9="",FALSE,IF(B14="",TRUE,FALSE))</formula>
    </cfRule>
  </conditionalFormatting>
  <conditionalFormatting sqref="D14:E14">
    <cfRule type="expression" dxfId="9"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7E9D3BCC-DA04-42DC-A2C1-142F97DABF1F}">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B9F5E04-27EC-4121-AF07-3833805A832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C6EAF74-5DB1-43F2-939B-2D06BB3DF634}">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F3039A06-A09A-46B9-B7E6-CE62644E8BF3}">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DE3FA22-ACDF-4758-A678-E9A71F6D2123}">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D5DA96F-E42B-4D6C-B12E-ED34D0E4FF9C}">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952F7D31-A0DE-4107-ACD4-B9BCD3FBA139}">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4B389B4-F39A-4851-B6F4-BC3EE7FFDA83}">
          <x14:formula1>
            <xm:f>IF('Základní informace o klubu'!$C$5&lt;&gt;$A$1,data!$B$119:$B$120,IF(OR(D4=data!B89,D4=data!B90),data!$B$115,data!$B$115:$B$116))</xm:f>
          </x14:formula1>
          <xm:sqref>D5:E5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20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F14:G14"/>
    <mergeCell ref="B13:C13"/>
    <mergeCell ref="D13:E13"/>
    <mergeCell ref="B6:C6"/>
    <mergeCell ref="D6:E6"/>
    <mergeCell ref="F6:G6"/>
    <mergeCell ref="B8:C8"/>
    <mergeCell ref="D8:E8"/>
    <mergeCell ref="B7:C7"/>
    <mergeCell ref="D7:E7"/>
    <mergeCell ref="F7:G7"/>
    <mergeCell ref="B11:E11"/>
    <mergeCell ref="B12:C12"/>
    <mergeCell ref="D12:E12"/>
    <mergeCell ref="B9:C10"/>
    <mergeCell ref="F8:G11"/>
    <mergeCell ref="B5:C5"/>
    <mergeCell ref="D5:E5"/>
    <mergeCell ref="F5:G5"/>
    <mergeCell ref="A1:G1"/>
    <mergeCell ref="B3:E3"/>
    <mergeCell ref="B4:C4"/>
    <mergeCell ref="D4:E4"/>
    <mergeCell ref="F4:G4"/>
  </mergeCells>
  <conditionalFormatting sqref="D4:E8 E9">
    <cfRule type="expression" dxfId="8" priority="6">
      <formula>D4=""</formula>
    </cfRule>
  </conditionalFormatting>
  <conditionalFormatting sqref="A2:K7 A15:K44 A14:F14 H14:K14 A12:K13 A8:F8 A9:E11 H8:K11">
    <cfRule type="expression" dxfId="7" priority="3">
      <formula>$A$1&lt;&gt;nazev_klubu</formula>
    </cfRule>
  </conditionalFormatting>
  <conditionalFormatting sqref="A1:G1">
    <cfRule type="expression" dxfId="6" priority="4">
      <formula>$A$1&lt;&gt;nazev_klubu</formula>
    </cfRule>
  </conditionalFormatting>
  <conditionalFormatting sqref="B20:F43">
    <cfRule type="expression" dxfId="5" priority="7">
      <formula>$D$6&gt;=$A20</formula>
    </cfRule>
  </conditionalFormatting>
  <conditionalFormatting sqref="G20:G43">
    <cfRule type="expression" dxfId="4" priority="8">
      <formula>$D$6&gt;=$A20</formula>
    </cfRule>
  </conditionalFormatting>
  <conditionalFormatting sqref="B44:F44">
    <cfRule type="expression" dxfId="3" priority="9">
      <formula>$D$6=$A$44</formula>
    </cfRule>
  </conditionalFormatting>
  <conditionalFormatting sqref="F8">
    <cfRule type="expression" dxfId="2" priority="5">
      <formula>$F$8=list_ok</formula>
    </cfRule>
  </conditionalFormatting>
  <conditionalFormatting sqref="B14:C14">
    <cfRule type="expression" dxfId="1" priority="2">
      <formula>IF(E9="",FALSE,IF(B14="",TRUE,FALSE))</formula>
    </cfRule>
  </conditionalFormatting>
  <conditionalFormatting sqref="D14:E14">
    <cfRule type="expression" dxfId="0"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F7959308-53A4-4A7C-A8E9-474214BA6E8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F07EE81-EA4F-4C33-A316-9C9EB1BFA40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2EE578A9-8BC2-4A76-B2C0-70584998008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0FF8A56F-A5D9-4A0D-B5C4-713F29EC167F}">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7AF176E3-BFFB-48CE-BE2C-1853E2A6644E}">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91E40F2-2EF0-42FB-8816-756DB9C49AC9}">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2ABDDFFD-247A-4ACB-AC79-0CC647192773}">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11FCFDBB-0253-42F4-AB71-A39E5CC5A1B9}">
          <x14:formula1>
            <xm:f>IF('Základní informace o klubu'!$C$5&lt;&gt;$A$1,data!$B$119:$B$120,IF(OR(D4=data!B89,D4=data!B90),data!$B$115,data!$B$115:$B$116))</xm:f>
          </x14:formula1>
          <xm:sqref>D5:E5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2:J160"/>
  <sheetViews>
    <sheetView topLeftCell="A67" zoomScaleNormal="100" workbookViewId="0">
      <selection activeCell="C76" sqref="C76"/>
    </sheetView>
  </sheetViews>
  <sheetFormatPr defaultRowHeight="15" x14ac:dyDescent="0.25"/>
  <cols>
    <col min="2" max="2" width="61.140625" customWidth="1"/>
    <col min="3" max="3" width="40.140625" customWidth="1"/>
    <col min="4" max="4" width="32.5703125" customWidth="1"/>
    <col min="5" max="5" width="59.28515625" customWidth="1"/>
    <col min="6" max="6" width="32.140625" customWidth="1"/>
    <col min="10" max="10" width="32.42578125" bestFit="1" customWidth="1"/>
  </cols>
  <sheetData>
    <row r="2" spans="2:10" ht="21" x14ac:dyDescent="0.35">
      <c r="B2" s="91" t="s">
        <v>97</v>
      </c>
    </row>
    <row r="3" spans="2:10" x14ac:dyDescent="0.25">
      <c r="B3" s="93" t="s">
        <v>23</v>
      </c>
      <c r="H3" s="33"/>
      <c r="J3" s="1"/>
    </row>
    <row r="4" spans="2:10" s="1" customFormat="1" x14ac:dyDescent="0.25">
      <c r="B4" s="92" t="s">
        <v>220</v>
      </c>
      <c r="C4" s="1" t="s">
        <v>92</v>
      </c>
      <c r="E4" s="209" t="s">
        <v>259</v>
      </c>
      <c r="H4" s="33"/>
    </row>
    <row r="5" spans="2:10" s="1" customFormat="1" x14ac:dyDescent="0.25">
      <c r="B5" s="92" t="s">
        <v>223</v>
      </c>
      <c r="C5" s="1" t="s">
        <v>93</v>
      </c>
      <c r="E5" s="209"/>
      <c r="H5" s="33"/>
    </row>
    <row r="6" spans="2:10" s="1" customFormat="1" x14ac:dyDescent="0.25">
      <c r="B6" s="92" t="s">
        <v>221</v>
      </c>
      <c r="C6" s="1" t="s">
        <v>94</v>
      </c>
      <c r="E6" s="209"/>
      <c r="H6" s="33"/>
    </row>
    <row r="7" spans="2:10" s="1" customFormat="1" x14ac:dyDescent="0.25">
      <c r="B7" s="92" t="s">
        <v>222</v>
      </c>
      <c r="C7" s="1" t="s">
        <v>95</v>
      </c>
      <c r="E7" s="209"/>
      <c r="H7" s="33"/>
    </row>
    <row r="8" spans="2:10" s="1" customFormat="1" x14ac:dyDescent="0.25">
      <c r="B8" s="89" t="s">
        <v>219</v>
      </c>
      <c r="C8" s="1" t="s">
        <v>96</v>
      </c>
      <c r="E8" s="209"/>
      <c r="H8" s="33"/>
    </row>
    <row r="9" spans="2:10" s="1" customFormat="1" x14ac:dyDescent="0.25">
      <c r="B9" s="89" t="s">
        <v>294</v>
      </c>
      <c r="C9" s="1" t="s">
        <v>218</v>
      </c>
      <c r="E9" s="95" t="s">
        <v>293</v>
      </c>
      <c r="H9" s="33"/>
    </row>
    <row r="10" spans="2:10" s="1" customFormat="1" x14ac:dyDescent="0.25">
      <c r="B10" s="89"/>
      <c r="H10" s="33"/>
    </row>
    <row r="11" spans="2:10" s="1" customFormat="1" x14ac:dyDescent="0.25">
      <c r="B11" s="93" t="s">
        <v>224</v>
      </c>
      <c r="H11" s="33"/>
    </row>
    <row r="12" spans="2:10" s="1" customFormat="1" ht="15" customHeight="1" x14ac:dyDescent="0.25">
      <c r="B12" s="92" t="s">
        <v>225</v>
      </c>
      <c r="C12" s="1" t="s">
        <v>233</v>
      </c>
      <c r="E12" s="209" t="s">
        <v>260</v>
      </c>
      <c r="H12" s="33"/>
    </row>
    <row r="13" spans="2:10" s="1" customFormat="1" x14ac:dyDescent="0.25">
      <c r="B13" s="92" t="s">
        <v>226</v>
      </c>
      <c r="C13" s="1" t="s">
        <v>232</v>
      </c>
      <c r="E13" s="209"/>
      <c r="H13" s="33"/>
    </row>
    <row r="14" spans="2:10" s="1" customFormat="1" x14ac:dyDescent="0.25">
      <c r="B14" s="1" t="s">
        <v>227</v>
      </c>
      <c r="C14" s="1" t="s">
        <v>99</v>
      </c>
      <c r="E14" s="209"/>
      <c r="H14" s="33"/>
    </row>
    <row r="15" spans="2:10" s="1" customFormat="1" x14ac:dyDescent="0.25">
      <c r="B15" s="1" t="s">
        <v>257</v>
      </c>
      <c r="C15" s="1" t="s">
        <v>258</v>
      </c>
      <c r="E15" s="209"/>
      <c r="H15" s="33"/>
    </row>
    <row r="16" spans="2:10" s="1" customFormat="1" x14ac:dyDescent="0.25">
      <c r="B16" s="1" t="s">
        <v>323</v>
      </c>
      <c r="C16" s="1" t="s">
        <v>325</v>
      </c>
      <c r="E16" s="184"/>
      <c r="H16" s="33"/>
    </row>
    <row r="17" spans="2:8" s="1" customFormat="1" x14ac:dyDescent="0.25">
      <c r="B17" s="1" t="s">
        <v>324</v>
      </c>
      <c r="C17" s="1" t="s">
        <v>326</v>
      </c>
      <c r="E17" s="184"/>
      <c r="H17" s="33"/>
    </row>
    <row r="18" spans="2:8" s="1" customFormat="1" x14ac:dyDescent="0.25">
      <c r="B18" s="1" t="s">
        <v>239</v>
      </c>
      <c r="C18" s="1" t="s">
        <v>231</v>
      </c>
      <c r="E18" s="209" t="s">
        <v>261</v>
      </c>
      <c r="H18" s="33"/>
    </row>
    <row r="19" spans="2:8" s="1" customFormat="1" x14ac:dyDescent="0.25">
      <c r="B19" s="1" t="s">
        <v>240</v>
      </c>
      <c r="C19" s="1" t="s">
        <v>230</v>
      </c>
      <c r="E19" s="209"/>
      <c r="H19" s="33"/>
    </row>
    <row r="20" spans="2:8" s="1" customFormat="1" x14ac:dyDescent="0.25">
      <c r="H20" s="33"/>
    </row>
    <row r="21" spans="2:8" s="1" customFormat="1" x14ac:dyDescent="0.25">
      <c r="B21" s="2" t="s">
        <v>242</v>
      </c>
      <c r="H21" s="33"/>
    </row>
    <row r="22" spans="2:8" s="1" customFormat="1" x14ac:dyDescent="0.25">
      <c r="B22" s="1" t="s">
        <v>229</v>
      </c>
      <c r="C22" s="1" t="s">
        <v>122</v>
      </c>
      <c r="E22" s="211" t="s">
        <v>262</v>
      </c>
      <c r="H22" s="33"/>
    </row>
    <row r="23" spans="2:8" s="1" customFormat="1" x14ac:dyDescent="0.25">
      <c r="B23" s="1" t="s">
        <v>228</v>
      </c>
      <c r="C23" s="1" t="s">
        <v>322</v>
      </c>
      <c r="E23" s="211"/>
      <c r="H23" s="33"/>
    </row>
    <row r="24" spans="2:8" s="1" customFormat="1" x14ac:dyDescent="0.25">
      <c r="B24" s="1" t="s">
        <v>274</v>
      </c>
      <c r="C24" s="1" t="s">
        <v>71</v>
      </c>
      <c r="E24" s="98" t="s">
        <v>278</v>
      </c>
      <c r="H24" s="33"/>
    </row>
    <row r="25" spans="2:8" s="1" customFormat="1" x14ac:dyDescent="0.25">
      <c r="H25" s="33"/>
    </row>
    <row r="26" spans="2:8" s="1" customFormat="1" x14ac:dyDescent="0.25">
      <c r="B26" s="2" t="s">
        <v>241</v>
      </c>
      <c r="H26" s="33"/>
    </row>
    <row r="27" spans="2:8" s="1" customFormat="1" ht="15" customHeight="1" x14ac:dyDescent="0.25">
      <c r="B27" s="1" t="s">
        <v>234</v>
      </c>
      <c r="C27" s="1" t="s">
        <v>206</v>
      </c>
      <c r="E27" s="209" t="s">
        <v>265</v>
      </c>
      <c r="H27" s="33"/>
    </row>
    <row r="28" spans="2:8" s="1" customFormat="1" x14ac:dyDescent="0.25">
      <c r="B28" s="1" t="s">
        <v>235</v>
      </c>
      <c r="C28" s="1" t="s">
        <v>209</v>
      </c>
      <c r="E28" s="209"/>
      <c r="H28" s="33"/>
    </row>
    <row r="29" spans="2:8" s="1" customFormat="1" x14ac:dyDescent="0.25">
      <c r="B29" s="1" t="s">
        <v>236</v>
      </c>
      <c r="C29" s="1" t="s">
        <v>208</v>
      </c>
      <c r="E29" s="209"/>
      <c r="H29" s="33"/>
    </row>
    <row r="30" spans="2:8" s="1" customFormat="1" x14ac:dyDescent="0.25">
      <c r="B30" s="1" t="s">
        <v>238</v>
      </c>
      <c r="C30" s="1" t="s">
        <v>210</v>
      </c>
      <c r="E30" s="209"/>
      <c r="H30" s="33"/>
    </row>
    <row r="31" spans="2:8" s="1" customFormat="1" x14ac:dyDescent="0.25">
      <c r="B31" s="1" t="s">
        <v>237</v>
      </c>
      <c r="C31" s="1" t="s">
        <v>207</v>
      </c>
      <c r="E31" s="1" t="s">
        <v>263</v>
      </c>
      <c r="H31" s="33"/>
    </row>
    <row r="32" spans="2:8" s="1" customFormat="1" x14ac:dyDescent="0.25">
      <c r="B32" s="1" t="s">
        <v>243</v>
      </c>
      <c r="C32" s="1" t="s">
        <v>213</v>
      </c>
      <c r="E32" s="1" t="s">
        <v>266</v>
      </c>
      <c r="H32" s="33"/>
    </row>
    <row r="33" spans="2:8" s="1" customFormat="1" x14ac:dyDescent="0.25">
      <c r="B33" s="1" t="s">
        <v>245</v>
      </c>
      <c r="C33" s="1" t="s">
        <v>205</v>
      </c>
      <c r="E33" s="1" t="s">
        <v>264</v>
      </c>
      <c r="H33" s="33"/>
    </row>
    <row r="34" spans="2:8" s="1" customFormat="1" x14ac:dyDescent="0.25">
      <c r="B34" s="1" t="s">
        <v>244</v>
      </c>
      <c r="C34" s="1" t="s">
        <v>214</v>
      </c>
      <c r="E34" s="209" t="s">
        <v>267</v>
      </c>
      <c r="H34" s="33"/>
    </row>
    <row r="35" spans="2:8" s="1" customFormat="1" x14ac:dyDescent="0.25">
      <c r="B35" s="1" t="s">
        <v>247</v>
      </c>
      <c r="C35" s="1" t="s">
        <v>246</v>
      </c>
      <c r="E35" s="209"/>
      <c r="H35" s="33"/>
    </row>
    <row r="36" spans="2:8" s="1" customFormat="1" x14ac:dyDescent="0.25">
      <c r="H36" s="33"/>
    </row>
    <row r="37" spans="2:8" s="1" customFormat="1" x14ac:dyDescent="0.25">
      <c r="B37" s="2" t="s">
        <v>248</v>
      </c>
      <c r="H37" s="33"/>
    </row>
    <row r="38" spans="2:8" s="1" customFormat="1" x14ac:dyDescent="0.25">
      <c r="B38" s="1" t="s">
        <v>253</v>
      </c>
      <c r="C38" s="1" t="s">
        <v>105</v>
      </c>
      <c r="E38" s="1" t="s">
        <v>268</v>
      </c>
      <c r="H38" s="33"/>
    </row>
    <row r="39" spans="2:8" s="1" customFormat="1" x14ac:dyDescent="0.25">
      <c r="B39" s="1" t="s">
        <v>249</v>
      </c>
      <c r="C39" s="1" t="s">
        <v>104</v>
      </c>
      <c r="E39" s="210" t="s">
        <v>269</v>
      </c>
      <c r="H39" s="33"/>
    </row>
    <row r="40" spans="2:8" s="1" customFormat="1" x14ac:dyDescent="0.25">
      <c r="B40" s="1" t="s">
        <v>250</v>
      </c>
      <c r="C40" s="1" t="s">
        <v>116</v>
      </c>
      <c r="E40" s="210"/>
      <c r="H40" s="33"/>
    </row>
    <row r="41" spans="2:8" s="1" customFormat="1" x14ac:dyDescent="0.25">
      <c r="B41" s="1" t="s">
        <v>251</v>
      </c>
      <c r="C41" s="1" t="s">
        <v>151</v>
      </c>
      <c r="E41" s="210"/>
      <c r="H41" s="33"/>
    </row>
    <row r="42" spans="2:8" s="1" customFormat="1" x14ac:dyDescent="0.25">
      <c r="B42" s="1" t="s">
        <v>254</v>
      </c>
      <c r="C42" s="1" t="s">
        <v>150</v>
      </c>
      <c r="E42" s="210"/>
      <c r="H42" s="33"/>
    </row>
    <row r="43" spans="2:8" s="1" customFormat="1" x14ac:dyDescent="0.25">
      <c r="B43" s="1" t="s">
        <v>255</v>
      </c>
      <c r="C43" s="1" t="s">
        <v>103</v>
      </c>
      <c r="E43" s="94" t="s">
        <v>270</v>
      </c>
      <c r="H43" s="33"/>
    </row>
    <row r="44" spans="2:8" s="1" customFormat="1" x14ac:dyDescent="0.25">
      <c r="B44" s="1" t="s">
        <v>256</v>
      </c>
      <c r="C44" s="1" t="str">
        <f>CONCATENATE("Pokud chcete přidat další soutěžící, upravte Počet soutěžících v buňce ",ADDRESS(ROW('Přihláška č. 1'!D6),COLUMN('Přihláška č. 1'!D6),4),".")</f>
        <v>Pokud chcete přidat další soutěžící, upravte Počet soutěžících v buňce D6.</v>
      </c>
      <c r="E44" s="1" t="s">
        <v>271</v>
      </c>
      <c r="H44" s="33"/>
    </row>
    <row r="45" spans="2:8" s="1" customFormat="1" x14ac:dyDescent="0.25">
      <c r="H45" s="33"/>
    </row>
    <row r="46" spans="2:8" s="1" customFormat="1" x14ac:dyDescent="0.25">
      <c r="B46" s="2" t="s">
        <v>275</v>
      </c>
      <c r="H46" s="2"/>
    </row>
    <row r="47" spans="2:8" s="1" customFormat="1" x14ac:dyDescent="0.25">
      <c r="B47" s="1" t="s">
        <v>277</v>
      </c>
      <c r="C47" s="167" t="s">
        <v>306</v>
      </c>
      <c r="E47" s="1" t="s">
        <v>276</v>
      </c>
      <c r="H47" s="2"/>
    </row>
    <row r="48" spans="2:8" s="1" customFormat="1" x14ac:dyDescent="0.25">
      <c r="H48" s="2"/>
    </row>
    <row r="49" spans="2:8" s="1" customFormat="1" x14ac:dyDescent="0.25">
      <c r="B49" s="116" t="s">
        <v>134</v>
      </c>
      <c r="C49" s="98"/>
      <c r="H49" s="2"/>
    </row>
    <row r="50" spans="2:8" s="1" customFormat="1" x14ac:dyDescent="0.25">
      <c r="B50" s="98" t="s">
        <v>295</v>
      </c>
      <c r="C50" s="1" t="s">
        <v>321</v>
      </c>
      <c r="E50" s="1" t="s">
        <v>298</v>
      </c>
      <c r="H50" s="2"/>
    </row>
    <row r="51" spans="2:8" s="1" customFormat="1" x14ac:dyDescent="0.25">
      <c r="B51" s="98" t="s">
        <v>296</v>
      </c>
      <c r="C51" s="98" t="s">
        <v>137</v>
      </c>
      <c r="E51" s="1" t="s">
        <v>299</v>
      </c>
      <c r="H51" s="2"/>
    </row>
    <row r="52" spans="2:8" s="1" customFormat="1" x14ac:dyDescent="0.25">
      <c r="B52" s="98" t="s">
        <v>297</v>
      </c>
      <c r="C52" s="98" t="s">
        <v>135</v>
      </c>
      <c r="E52" s="1" t="s">
        <v>300</v>
      </c>
      <c r="H52" s="2"/>
    </row>
    <row r="53" spans="2:8" s="1" customFormat="1" x14ac:dyDescent="0.25">
      <c r="H53" s="2"/>
    </row>
    <row r="54" spans="2:8" s="1" customFormat="1" x14ac:dyDescent="0.25">
      <c r="H54" s="2"/>
    </row>
    <row r="55" spans="2:8" s="1" customFormat="1" ht="21" x14ac:dyDescent="0.35">
      <c r="B55" s="91" t="s">
        <v>98</v>
      </c>
      <c r="H55" s="2"/>
    </row>
    <row r="56" spans="2:8" s="1" customFormat="1" x14ac:dyDescent="0.25">
      <c r="B56" s="1" t="s">
        <v>83</v>
      </c>
      <c r="H56" s="2"/>
    </row>
    <row r="57" spans="2:8" s="1" customFormat="1" x14ac:dyDescent="0.25">
      <c r="B57" s="1" t="s">
        <v>82</v>
      </c>
      <c r="C57" s="1" t="s">
        <v>280</v>
      </c>
      <c r="H57" s="2"/>
    </row>
    <row r="58" spans="2:8" s="1" customFormat="1" ht="120" x14ac:dyDescent="0.25">
      <c r="B58" s="1" t="s">
        <v>84</v>
      </c>
      <c r="C58" s="69" t="s">
        <v>139</v>
      </c>
      <c r="H58" s="2"/>
    </row>
    <row r="59" spans="2:8" s="1" customFormat="1" ht="150" x14ac:dyDescent="0.25">
      <c r="B59" s="1" t="s">
        <v>85</v>
      </c>
      <c r="C59" s="69" t="s">
        <v>138</v>
      </c>
      <c r="H59" s="2"/>
    </row>
    <row r="60" spans="2:8" s="1" customFormat="1" x14ac:dyDescent="0.25">
      <c r="B60" s="1" t="s">
        <v>86</v>
      </c>
      <c r="C60" s="1" t="s">
        <v>89</v>
      </c>
      <c r="H60" s="2"/>
    </row>
    <row r="61" spans="2:8" s="1" customFormat="1" x14ac:dyDescent="0.25">
      <c r="B61" s="1" t="s">
        <v>87</v>
      </c>
      <c r="C61" s="1" t="s">
        <v>88</v>
      </c>
      <c r="H61" s="2"/>
    </row>
    <row r="62" spans="2:8" s="1" customFormat="1" x14ac:dyDescent="0.25">
      <c r="B62" s="1" t="s">
        <v>90</v>
      </c>
      <c r="C62" s="1" t="s">
        <v>91</v>
      </c>
      <c r="H62" s="2"/>
    </row>
    <row r="63" spans="2:8" s="1" customFormat="1" x14ac:dyDescent="0.25">
      <c r="B63" s="1" t="s">
        <v>101</v>
      </c>
      <c r="C63" s="1" t="s">
        <v>100</v>
      </c>
      <c r="H63" s="2"/>
    </row>
    <row r="64" spans="2:8" s="1" customFormat="1" x14ac:dyDescent="0.25">
      <c r="B64" s="1" t="s">
        <v>102</v>
      </c>
      <c r="C64" s="1" t="s">
        <v>279</v>
      </c>
      <c r="H64" s="2"/>
    </row>
    <row r="65" spans="2:8" s="1" customFormat="1" ht="90" x14ac:dyDescent="0.25">
      <c r="B65" s="1" t="s">
        <v>111</v>
      </c>
      <c r="C65" s="69" t="s">
        <v>212</v>
      </c>
      <c r="H65" s="2"/>
    </row>
    <row r="66" spans="2:8" s="1" customFormat="1" ht="45" x14ac:dyDescent="0.25">
      <c r="B66" s="69" t="s">
        <v>148</v>
      </c>
      <c r="C66" s="69" t="s">
        <v>149</v>
      </c>
      <c r="H66" s="2"/>
    </row>
    <row r="67" spans="2:8" s="1" customFormat="1" ht="45" x14ac:dyDescent="0.25">
      <c r="B67" s="69" t="s">
        <v>148</v>
      </c>
      <c r="C67" s="69" t="s">
        <v>149</v>
      </c>
      <c r="H67" s="2"/>
    </row>
    <row r="68" spans="2:8" s="1" customFormat="1" x14ac:dyDescent="0.25">
      <c r="B68" s="69"/>
      <c r="C68" s="69"/>
      <c r="H68" s="2"/>
    </row>
    <row r="69" spans="2:8" s="1" customFormat="1" x14ac:dyDescent="0.25">
      <c r="H69" s="2"/>
    </row>
    <row r="70" spans="2:8" s="1" customFormat="1" ht="15.75" thickBot="1" x14ac:dyDescent="0.3">
      <c r="H70" s="2"/>
    </row>
    <row r="71" spans="2:8" ht="23.25" x14ac:dyDescent="0.35">
      <c r="B71" s="159" t="s">
        <v>330</v>
      </c>
      <c r="C71" s="180"/>
      <c r="D71" s="180"/>
      <c r="E71" s="160"/>
      <c r="H71" s="1"/>
    </row>
    <row r="72" spans="2:8" x14ac:dyDescent="0.25">
      <c r="B72" s="161" t="s">
        <v>301</v>
      </c>
      <c r="C72" s="156">
        <f>den_konaní_rocniku-16</f>
        <v>45359</v>
      </c>
      <c r="D72" s="155"/>
      <c r="E72" s="162" t="s">
        <v>27</v>
      </c>
      <c r="H72" s="1"/>
    </row>
    <row r="73" spans="2:8" x14ac:dyDescent="0.25">
      <c r="B73" s="161" t="s">
        <v>273</v>
      </c>
      <c r="C73" s="157">
        <v>120</v>
      </c>
      <c r="D73" s="155"/>
      <c r="E73" s="162" t="s">
        <v>29</v>
      </c>
    </row>
    <row r="74" spans="2:8" s="1" customFormat="1" x14ac:dyDescent="0.25">
      <c r="B74" s="161" t="s">
        <v>252</v>
      </c>
      <c r="C74" s="158">
        <v>2024</v>
      </c>
      <c r="D74" s="155"/>
      <c r="E74" s="162" t="s">
        <v>131</v>
      </c>
    </row>
    <row r="75" spans="2:8" x14ac:dyDescent="0.25">
      <c r="B75" s="161" t="s">
        <v>302</v>
      </c>
      <c r="C75" s="156">
        <v>45375</v>
      </c>
      <c r="D75" s="155"/>
      <c r="E75" s="162" t="s">
        <v>108</v>
      </c>
    </row>
    <row r="76" spans="2:8" s="1" customFormat="1" ht="15.75" thickBot="1" x14ac:dyDescent="0.3">
      <c r="B76" s="163" t="s">
        <v>303</v>
      </c>
      <c r="C76" s="164">
        <f ca="1">TODAY()</f>
        <v>45271</v>
      </c>
      <c r="D76" s="165"/>
      <c r="E76" s="166" t="s">
        <v>118</v>
      </c>
    </row>
    <row r="77" spans="2:8" s="1" customFormat="1" ht="15.75" thickBot="1" x14ac:dyDescent="0.3">
      <c r="F77" s="2"/>
    </row>
    <row r="78" spans="2:8" ht="15.75" thickBot="1" x14ac:dyDescent="0.3">
      <c r="B78" s="101" t="s">
        <v>117</v>
      </c>
      <c r="C78" s="102" t="s">
        <v>41</v>
      </c>
      <c r="D78" s="103" t="s">
        <v>42</v>
      </c>
      <c r="F78" s="1"/>
    </row>
    <row r="79" spans="2:8" x14ac:dyDescent="0.25">
      <c r="B79" s="16" t="s">
        <v>31</v>
      </c>
      <c r="C79" s="7">
        <v>0</v>
      </c>
      <c r="D79" s="8">
        <v>8</v>
      </c>
    </row>
    <row r="80" spans="2:8" x14ac:dyDescent="0.25">
      <c r="B80" s="16" t="s">
        <v>32</v>
      </c>
      <c r="C80" s="7">
        <v>8</v>
      </c>
      <c r="D80" s="8">
        <v>12</v>
      </c>
    </row>
    <row r="81" spans="2:6" x14ac:dyDescent="0.25">
      <c r="B81" s="16" t="s">
        <v>33</v>
      </c>
      <c r="C81" s="7">
        <v>12</v>
      </c>
      <c r="D81" s="8">
        <v>15</v>
      </c>
    </row>
    <row r="82" spans="2:6" s="1" customFormat="1" ht="15.75" thickBot="1" x14ac:dyDescent="0.3">
      <c r="B82" s="17" t="s">
        <v>34</v>
      </c>
      <c r="C82" s="18">
        <v>15</v>
      </c>
      <c r="D82" s="10">
        <v>100</v>
      </c>
    </row>
    <row r="83" spans="2:6" ht="15.75" thickBot="1" x14ac:dyDescent="0.3"/>
    <row r="84" spans="2:6" ht="15.75" thickBot="1" x14ac:dyDescent="0.3">
      <c r="B84" s="104" t="s">
        <v>1</v>
      </c>
      <c r="C84" s="102" t="s">
        <v>41</v>
      </c>
      <c r="D84" s="103" t="s">
        <v>42</v>
      </c>
    </row>
    <row r="85" spans="2:6" x14ac:dyDescent="0.25">
      <c r="B85" s="16" t="s">
        <v>35</v>
      </c>
      <c r="C85" s="7">
        <v>1</v>
      </c>
      <c r="D85" s="8">
        <v>1</v>
      </c>
    </row>
    <row r="86" spans="2:6" x14ac:dyDescent="0.25">
      <c r="B86" s="16" t="s">
        <v>36</v>
      </c>
      <c r="C86" s="7">
        <v>2</v>
      </c>
      <c r="D86" s="8">
        <v>3</v>
      </c>
    </row>
    <row r="87" spans="2:6" x14ac:dyDescent="0.25">
      <c r="B87" s="16" t="s">
        <v>37</v>
      </c>
      <c r="C87" s="7">
        <v>4</v>
      </c>
      <c r="D87" s="8">
        <v>7</v>
      </c>
    </row>
    <row r="88" spans="2:6" x14ac:dyDescent="0.25">
      <c r="B88" s="16" t="s">
        <v>38</v>
      </c>
      <c r="C88" s="7">
        <v>8</v>
      </c>
      <c r="D88" s="8">
        <v>25</v>
      </c>
      <c r="F88" s="1"/>
    </row>
    <row r="89" spans="2:6" x14ac:dyDescent="0.25">
      <c r="B89" s="16" t="s">
        <v>39</v>
      </c>
      <c r="C89" s="7">
        <v>1</v>
      </c>
      <c r="D89" s="8">
        <v>1</v>
      </c>
      <c r="F89" s="1"/>
    </row>
    <row r="90" spans="2:6" s="1" customFormat="1" ht="15.75" thickBot="1" x14ac:dyDescent="0.3">
      <c r="B90" s="17" t="s">
        <v>121</v>
      </c>
      <c r="C90" s="9">
        <v>2</v>
      </c>
      <c r="D90" s="10">
        <v>3</v>
      </c>
    </row>
    <row r="91" spans="2:6" ht="15.75" thickBot="1" x14ac:dyDescent="0.3">
      <c r="B91" s="7"/>
      <c r="C91" s="7"/>
      <c r="D91" s="7"/>
      <c r="F91" s="1"/>
    </row>
    <row r="92" spans="2:6" s="1" customFormat="1" ht="15.75" thickBot="1" x14ac:dyDescent="0.3">
      <c r="B92" s="101" t="s">
        <v>40</v>
      </c>
      <c r="C92" s="102" t="s">
        <v>41</v>
      </c>
      <c r="D92" s="103" t="s">
        <v>42</v>
      </c>
    </row>
    <row r="93" spans="2:6" s="1" customFormat="1" x14ac:dyDescent="0.25">
      <c r="B93" s="16" t="str">
        <f t="shared" ref="B93:B98" si="0">B85</f>
        <v>SÓLO</v>
      </c>
      <c r="C93" s="11">
        <v>8.6805555555555551E-4</v>
      </c>
      <c r="D93" s="12">
        <v>1.3888888888888889E-3</v>
      </c>
    </row>
    <row r="94" spans="2:6" s="1" customFormat="1" x14ac:dyDescent="0.25">
      <c r="B94" s="16" t="str">
        <f t="shared" si="0"/>
        <v>DUO/TRIO</v>
      </c>
      <c r="C94" s="11">
        <v>8.6805555555555551E-4</v>
      </c>
      <c r="D94" s="12">
        <v>1.3888888888888889E-3</v>
      </c>
    </row>
    <row r="95" spans="2:6" s="1" customFormat="1" x14ac:dyDescent="0.25">
      <c r="B95" s="16" t="str">
        <f t="shared" si="0"/>
        <v>MINIFORMACE</v>
      </c>
      <c r="C95" s="11">
        <v>8.6805555555555551E-4</v>
      </c>
      <c r="D95" s="12">
        <v>2.0833333333333333E-3</v>
      </c>
    </row>
    <row r="96" spans="2:6" s="1" customFormat="1" x14ac:dyDescent="0.25">
      <c r="B96" s="16" t="str">
        <f t="shared" si="0"/>
        <v>FORMACE</v>
      </c>
      <c r="C96" s="11">
        <v>1.3888888888888889E-3</v>
      </c>
      <c r="D96" s="12">
        <v>2.7777777777777779E-3</v>
      </c>
    </row>
    <row r="97" spans="2:4" s="1" customFormat="1" x14ac:dyDescent="0.25">
      <c r="B97" s="16" t="str">
        <f t="shared" si="0"/>
        <v>2bat SÓLO</v>
      </c>
      <c r="C97" s="11">
        <v>8.6805555555555551E-4</v>
      </c>
      <c r="D97" s="12">
        <v>1.3888888888888889E-3</v>
      </c>
    </row>
    <row r="98" spans="2:4" s="1" customFormat="1" ht="15.75" thickBot="1" x14ac:dyDescent="0.3">
      <c r="B98" s="17" t="str">
        <f t="shared" si="0"/>
        <v>2bat DUO/TRIO</v>
      </c>
      <c r="C98" s="13">
        <v>8.6805555555555551E-4</v>
      </c>
      <c r="D98" s="14">
        <v>1.3888888888888889E-3</v>
      </c>
    </row>
    <row r="99" spans="2:4" s="1" customFormat="1" ht="15.75" thickBot="1" x14ac:dyDescent="0.3">
      <c r="B99" s="7"/>
      <c r="C99" s="7"/>
      <c r="D99" s="7"/>
    </row>
    <row r="100" spans="2:4" s="1" customFormat="1" ht="15.75" thickBot="1" x14ac:dyDescent="0.3">
      <c r="B100" s="105" t="s">
        <v>292</v>
      </c>
      <c r="C100" s="103"/>
      <c r="D100" s="7"/>
    </row>
    <row r="101" spans="2:4" s="1" customFormat="1" x14ac:dyDescent="0.25">
      <c r="B101" s="16" t="s">
        <v>35</v>
      </c>
      <c r="C101" s="8" t="s">
        <v>281</v>
      </c>
      <c r="D101" s="7"/>
    </row>
    <row r="102" spans="2:4" s="1" customFormat="1" x14ac:dyDescent="0.25">
      <c r="B102" s="16" t="s">
        <v>36</v>
      </c>
      <c r="C102" s="8" t="s">
        <v>283</v>
      </c>
      <c r="D102" s="7"/>
    </row>
    <row r="103" spans="2:4" s="1" customFormat="1" x14ac:dyDescent="0.25">
      <c r="B103" s="16" t="s">
        <v>37</v>
      </c>
      <c r="C103" s="8" t="s">
        <v>284</v>
      </c>
      <c r="D103" s="7"/>
    </row>
    <row r="104" spans="2:4" s="1" customFormat="1" x14ac:dyDescent="0.25">
      <c r="B104" s="16" t="s">
        <v>38</v>
      </c>
      <c r="C104" s="8" t="s">
        <v>282</v>
      </c>
      <c r="D104" s="7"/>
    </row>
    <row r="105" spans="2:4" s="1" customFormat="1" x14ac:dyDescent="0.25">
      <c r="B105" s="16" t="s">
        <v>39</v>
      </c>
      <c r="C105" s="100" t="s">
        <v>285</v>
      </c>
      <c r="D105" s="7"/>
    </row>
    <row r="106" spans="2:4" s="1" customFormat="1" ht="15.75" thickBot="1" x14ac:dyDescent="0.3">
      <c r="B106" s="17" t="s">
        <v>121</v>
      </c>
      <c r="C106" s="15" t="s">
        <v>286</v>
      </c>
      <c r="D106" s="7"/>
    </row>
    <row r="107" spans="2:4" s="1" customFormat="1" ht="15.75" thickBot="1" x14ac:dyDescent="0.3">
      <c r="B107"/>
      <c r="C107"/>
      <c r="D107" s="7"/>
    </row>
    <row r="108" spans="2:4" s="1" customFormat="1" ht="15.75" thickBot="1" x14ac:dyDescent="0.3">
      <c r="B108" s="101" t="s">
        <v>291</v>
      </c>
      <c r="C108" s="103"/>
      <c r="D108" s="7"/>
    </row>
    <row r="109" spans="2:4" s="1" customFormat="1" x14ac:dyDescent="0.25">
      <c r="B109" s="16" t="s">
        <v>31</v>
      </c>
      <c r="C109" s="8" t="s">
        <v>287</v>
      </c>
      <c r="D109" s="7"/>
    </row>
    <row r="110" spans="2:4" s="1" customFormat="1" x14ac:dyDescent="0.25">
      <c r="B110" s="16" t="s">
        <v>32</v>
      </c>
      <c r="C110" s="8" t="s">
        <v>288</v>
      </c>
      <c r="D110" s="7"/>
    </row>
    <row r="111" spans="2:4" s="1" customFormat="1" x14ac:dyDescent="0.25">
      <c r="B111" s="16" t="s">
        <v>33</v>
      </c>
      <c r="C111" s="8" t="s">
        <v>290</v>
      </c>
      <c r="D111" s="7"/>
    </row>
    <row r="112" spans="2:4" s="1" customFormat="1" ht="15.75" thickBot="1" x14ac:dyDescent="0.3">
      <c r="B112" s="17" t="s">
        <v>34</v>
      </c>
      <c r="C112" s="10" t="s">
        <v>289</v>
      </c>
      <c r="D112" s="7"/>
    </row>
    <row r="113" spans="2:4" s="1" customFormat="1" ht="15.75" thickBot="1" x14ac:dyDescent="0.3">
      <c r="B113" s="7"/>
      <c r="C113" s="7"/>
      <c r="D113" s="7"/>
    </row>
    <row r="114" spans="2:4" s="1" customFormat="1" ht="15.75" thickBot="1" x14ac:dyDescent="0.3">
      <c r="B114" s="19" t="s">
        <v>106</v>
      </c>
      <c r="C114" s="7"/>
      <c r="D114" s="7"/>
    </row>
    <row r="115" spans="2:4" s="1" customFormat="1" x14ac:dyDescent="0.25">
      <c r="B115" s="106" t="s">
        <v>74</v>
      </c>
      <c r="C115" s="7"/>
      <c r="D115" s="7"/>
    </row>
    <row r="116" spans="2:4" s="1" customFormat="1" ht="15.75" thickBot="1" x14ac:dyDescent="0.3">
      <c r="B116" s="107" t="s">
        <v>107</v>
      </c>
      <c r="C116" s="7"/>
      <c r="D116" s="7"/>
    </row>
    <row r="117" spans="2:4" s="1" customFormat="1" ht="15.75" thickBot="1" x14ac:dyDescent="0.3">
      <c r="B117" s="7"/>
      <c r="C117" s="7"/>
      <c r="D117" s="7"/>
    </row>
    <row r="118" spans="2:4" s="1" customFormat="1" ht="15.75" thickBot="1" x14ac:dyDescent="0.3">
      <c r="B118" s="109" t="s">
        <v>112</v>
      </c>
      <c r="C118" s="7"/>
      <c r="D118" s="7"/>
    </row>
    <row r="119" spans="2:4" s="1" customFormat="1" x14ac:dyDescent="0.25">
      <c r="B119" s="106" t="s">
        <v>113</v>
      </c>
      <c r="C119" s="7"/>
      <c r="D119" s="7"/>
    </row>
    <row r="120" spans="2:4" s="1" customFormat="1" ht="15.75" thickBot="1" x14ac:dyDescent="0.3">
      <c r="B120" s="108" t="s">
        <v>114</v>
      </c>
      <c r="C120" s="7"/>
      <c r="D120" s="7"/>
    </row>
    <row r="121" spans="2:4" s="1" customFormat="1" ht="15.75" thickBot="1" x14ac:dyDescent="0.3"/>
    <row r="122" spans="2:4" s="1" customFormat="1" ht="15.75" thickBot="1" x14ac:dyDescent="0.3">
      <c r="B122" s="19" t="s">
        <v>133</v>
      </c>
    </row>
    <row r="123" spans="2:4" s="1" customFormat="1" x14ac:dyDescent="0.25">
      <c r="B123" s="106" t="s">
        <v>143</v>
      </c>
    </row>
    <row r="124" spans="2:4" s="1" customFormat="1" x14ac:dyDescent="0.25">
      <c r="B124" s="106" t="s">
        <v>144</v>
      </c>
    </row>
    <row r="125" spans="2:4" s="1" customFormat="1" x14ac:dyDescent="0.25">
      <c r="B125" s="106" t="s">
        <v>146</v>
      </c>
    </row>
    <row r="126" spans="2:4" s="1" customFormat="1" ht="15.75" thickBot="1" x14ac:dyDescent="0.3">
      <c r="B126" s="107" t="s">
        <v>147</v>
      </c>
      <c r="D126" s="7"/>
    </row>
    <row r="127" spans="2:4" s="1" customFormat="1" ht="15.75" thickBot="1" x14ac:dyDescent="0.3"/>
    <row r="128" spans="2:4" s="1" customFormat="1" x14ac:dyDescent="0.25">
      <c r="B128" s="113" t="s">
        <v>215</v>
      </c>
      <c r="C128" s="6"/>
    </row>
    <row r="129" spans="2:3" s="1" customFormat="1" x14ac:dyDescent="0.25">
      <c r="B129" s="4" t="s">
        <v>216</v>
      </c>
      <c r="C129" s="114">
        <v>14</v>
      </c>
    </row>
    <row r="130" spans="2:3" s="1" customFormat="1" ht="15.75" thickBot="1" x14ac:dyDescent="0.3">
      <c r="B130" s="5" t="s">
        <v>217</v>
      </c>
      <c r="C130" s="115">
        <v>15</v>
      </c>
    </row>
    <row r="131" spans="2:3" s="1" customFormat="1" ht="15.75" thickBot="1" x14ac:dyDescent="0.3"/>
    <row r="132" spans="2:3" ht="15.75" thickBot="1" x14ac:dyDescent="0.3">
      <c r="B132" s="112" t="s">
        <v>203</v>
      </c>
    </row>
    <row r="133" spans="2:3" x14ac:dyDescent="0.25">
      <c r="B133" s="110" t="s">
        <v>176</v>
      </c>
      <c r="C133" s="62"/>
    </row>
    <row r="134" spans="2:3" x14ac:dyDescent="0.25">
      <c r="B134" s="110" t="s">
        <v>177</v>
      </c>
    </row>
    <row r="135" spans="2:3" x14ac:dyDescent="0.25">
      <c r="B135" s="110" t="s">
        <v>178</v>
      </c>
    </row>
    <row r="136" spans="2:3" x14ac:dyDescent="0.25">
      <c r="B136" s="110" t="s">
        <v>179</v>
      </c>
    </row>
    <row r="137" spans="2:3" x14ac:dyDescent="0.25">
      <c r="B137" s="110" t="s">
        <v>180</v>
      </c>
    </row>
    <row r="138" spans="2:3" x14ac:dyDescent="0.25">
      <c r="B138" s="110" t="s">
        <v>181</v>
      </c>
    </row>
    <row r="139" spans="2:3" x14ac:dyDescent="0.25">
      <c r="B139" s="110" t="s">
        <v>182</v>
      </c>
    </row>
    <row r="140" spans="2:3" x14ac:dyDescent="0.25">
      <c r="B140" s="110" t="s">
        <v>183</v>
      </c>
    </row>
    <row r="141" spans="2:3" x14ac:dyDescent="0.25">
      <c r="B141" s="110" t="s">
        <v>184</v>
      </c>
    </row>
    <row r="142" spans="2:3" x14ac:dyDescent="0.25">
      <c r="B142" s="110" t="s">
        <v>185</v>
      </c>
    </row>
    <row r="143" spans="2:3" x14ac:dyDescent="0.25">
      <c r="B143" s="110" t="s">
        <v>186</v>
      </c>
    </row>
    <row r="144" spans="2:3" x14ac:dyDescent="0.25">
      <c r="B144" s="110" t="s">
        <v>187</v>
      </c>
    </row>
    <row r="145" spans="2:2" x14ac:dyDescent="0.25">
      <c r="B145" s="110" t="s">
        <v>188</v>
      </c>
    </row>
    <row r="146" spans="2:2" x14ac:dyDescent="0.25">
      <c r="B146" s="110" t="s">
        <v>189</v>
      </c>
    </row>
    <row r="147" spans="2:2" x14ac:dyDescent="0.25">
      <c r="B147" s="110" t="s">
        <v>190</v>
      </c>
    </row>
    <row r="148" spans="2:2" x14ac:dyDescent="0.25">
      <c r="B148" s="110" t="s">
        <v>191</v>
      </c>
    </row>
    <row r="149" spans="2:2" x14ac:dyDescent="0.25">
      <c r="B149" s="110" t="s">
        <v>192</v>
      </c>
    </row>
    <row r="150" spans="2:2" x14ac:dyDescent="0.25">
      <c r="B150" s="110" t="s">
        <v>193</v>
      </c>
    </row>
    <row r="151" spans="2:2" x14ac:dyDescent="0.25">
      <c r="B151" s="110" t="s">
        <v>194</v>
      </c>
    </row>
    <row r="152" spans="2:2" x14ac:dyDescent="0.25">
      <c r="B152" s="110" t="s">
        <v>195</v>
      </c>
    </row>
    <row r="153" spans="2:2" x14ac:dyDescent="0.25">
      <c r="B153" s="110" t="s">
        <v>196</v>
      </c>
    </row>
    <row r="154" spans="2:2" x14ac:dyDescent="0.25">
      <c r="B154" s="110" t="s">
        <v>197</v>
      </c>
    </row>
    <row r="155" spans="2:2" x14ac:dyDescent="0.25">
      <c r="B155" s="110" t="s">
        <v>198</v>
      </c>
    </row>
    <row r="156" spans="2:2" x14ac:dyDescent="0.25">
      <c r="B156" s="110" t="s">
        <v>199</v>
      </c>
    </row>
    <row r="157" spans="2:2" ht="15.75" thickBot="1" x14ac:dyDescent="0.3">
      <c r="B157" s="111" t="s">
        <v>200</v>
      </c>
    </row>
    <row r="158" spans="2:2" ht="15.75" thickBot="1" x14ac:dyDescent="0.3"/>
    <row r="159" spans="2:2" x14ac:dyDescent="0.25">
      <c r="B159" s="173" t="s">
        <v>311</v>
      </c>
    </row>
    <row r="160" spans="2:2" ht="15.75" thickBot="1" x14ac:dyDescent="0.3">
      <c r="B160" s="174" t="s">
        <v>312</v>
      </c>
    </row>
  </sheetData>
  <mergeCells count="7">
    <mergeCell ref="E34:E35"/>
    <mergeCell ref="E39:E42"/>
    <mergeCell ref="E4:E8"/>
    <mergeCell ref="E12:E15"/>
    <mergeCell ref="E18:E19"/>
    <mergeCell ref="E22:E23"/>
    <mergeCell ref="E27:E3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59F-BDDD-46BB-B06B-E639B0A6A286}">
  <sheetPr>
    <tabColor rgb="FFFF0000"/>
  </sheetPr>
  <dimension ref="A1:E40"/>
  <sheetViews>
    <sheetView showGridLines="0" zoomScaleNormal="100" workbookViewId="0">
      <selection activeCell="E11" sqref="E11"/>
    </sheetView>
  </sheetViews>
  <sheetFormatPr defaultRowHeight="15" x14ac:dyDescent="0.25"/>
  <cols>
    <col min="1" max="1" width="1.42578125" style="20" customWidth="1"/>
    <col min="2" max="2" width="26.42578125" style="20" customWidth="1"/>
    <col min="3" max="3" width="33.5703125" style="20" customWidth="1"/>
    <col min="4" max="4" width="35.7109375" style="20" customWidth="1"/>
    <col min="5" max="5" width="66.5703125" style="20" customWidth="1"/>
    <col min="6" max="10" width="9.140625" style="20"/>
    <col min="11" max="11" width="74.140625" style="20" customWidth="1"/>
    <col min="12" max="16384" width="9.140625" style="20"/>
  </cols>
  <sheetData>
    <row r="1" spans="1:5" ht="28.5" customHeight="1" x14ac:dyDescent="0.45">
      <c r="A1" s="213" t="s">
        <v>169</v>
      </c>
      <c r="B1" s="213"/>
      <c r="C1" s="213"/>
      <c r="D1" s="213"/>
    </row>
    <row r="2" spans="1:5" ht="28.5" x14ac:dyDescent="0.45">
      <c r="A2" s="213" t="str">
        <f>CONCATENATE("přihlášce klubu na soutěž Tornádo ",rok_pro_vypocet_veku)</f>
        <v>přihlášce klubu na soutěž Tornádo 2024</v>
      </c>
      <c r="B2" s="213"/>
      <c r="C2" s="213"/>
      <c r="D2" s="213"/>
    </row>
    <row r="3" spans="1:5" s="77" customFormat="1" ht="15" customHeight="1" x14ac:dyDescent="0.45">
      <c r="A3" s="37"/>
      <c r="B3" s="37"/>
      <c r="C3" s="37"/>
      <c r="D3" s="37"/>
    </row>
    <row r="4" spans="1:5" ht="75" customHeight="1" x14ac:dyDescent="0.25">
      <c r="B4" s="214" t="s">
        <v>168</v>
      </c>
      <c r="C4" s="214"/>
      <c r="D4" s="214"/>
    </row>
    <row r="6" spans="1:5" x14ac:dyDescent="0.25">
      <c r="B6" s="215" t="s">
        <v>167</v>
      </c>
      <c r="C6" s="215"/>
      <c r="D6" s="215"/>
    </row>
    <row r="7" spans="1:5" x14ac:dyDescent="0.25">
      <c r="B7" s="149" t="s">
        <v>166</v>
      </c>
      <c r="C7" s="147" t="s">
        <v>165</v>
      </c>
      <c r="D7" s="147" t="s">
        <v>164</v>
      </c>
    </row>
    <row r="8" spans="1:5" x14ac:dyDescent="0.25">
      <c r="B8" s="149" t="s">
        <v>163</v>
      </c>
      <c r="C8" s="150">
        <v>777060218</v>
      </c>
      <c r="D8" s="147" t="s">
        <v>162</v>
      </c>
    </row>
    <row r="9" spans="1:5" x14ac:dyDescent="0.25">
      <c r="B9" s="147"/>
      <c r="C9" s="147"/>
      <c r="D9" s="147"/>
    </row>
    <row r="10" spans="1:5" x14ac:dyDescent="0.25">
      <c r="B10" s="46" t="s">
        <v>161</v>
      </c>
    </row>
    <row r="11" spans="1:5" ht="31.5" customHeight="1" x14ac:dyDescent="0.25">
      <c r="B11" s="151" t="s">
        <v>160</v>
      </c>
      <c r="C11" s="216" t="s">
        <v>159</v>
      </c>
      <c r="D11" s="216"/>
    </row>
    <row r="12" spans="1:5" ht="31.5" customHeight="1" x14ac:dyDescent="0.25">
      <c r="B12" s="151" t="s">
        <v>158</v>
      </c>
      <c r="C12" s="216" t="s">
        <v>157</v>
      </c>
      <c r="D12" s="216"/>
    </row>
    <row r="13" spans="1:5" ht="31.5" customHeight="1" x14ac:dyDescent="0.25">
      <c r="B13" s="151" t="s">
        <v>156</v>
      </c>
      <c r="C13" s="216" t="s">
        <v>155</v>
      </c>
      <c r="D13" s="216"/>
      <c r="E13" s="152"/>
    </row>
    <row r="14" spans="1:5" ht="31.5" customHeight="1" x14ac:dyDescent="0.25">
      <c r="B14" s="148"/>
      <c r="C14" s="153"/>
      <c r="D14" s="153"/>
      <c r="E14" s="152"/>
    </row>
    <row r="15" spans="1:5" ht="31.5" customHeight="1" x14ac:dyDescent="0.25">
      <c r="B15" s="148"/>
      <c r="C15" s="153"/>
      <c r="D15" s="153"/>
      <c r="E15" s="152"/>
    </row>
    <row r="16" spans="1:5" ht="201" customHeight="1" x14ac:dyDescent="0.25">
      <c r="B16" s="148"/>
      <c r="C16" s="153"/>
      <c r="D16" s="153"/>
      <c r="E16" s="152"/>
    </row>
    <row r="17" spans="2:5" ht="6.75" customHeight="1" x14ac:dyDescent="0.25">
      <c r="B17" s="148"/>
      <c r="C17" s="153"/>
      <c r="D17" s="153"/>
      <c r="E17" s="152"/>
    </row>
    <row r="18" spans="2:5" ht="47.25" customHeight="1" x14ac:dyDescent="0.25">
      <c r="B18" s="154" t="s">
        <v>154</v>
      </c>
      <c r="C18" s="216" t="s">
        <v>153</v>
      </c>
      <c r="D18" s="216"/>
    </row>
    <row r="40" spans="2:4" ht="31.5" customHeight="1" x14ac:dyDescent="0.25">
      <c r="B40" s="212" t="s">
        <v>152</v>
      </c>
      <c r="C40" s="212"/>
      <c r="D40" s="212"/>
    </row>
  </sheetData>
  <sheetProtection password="AD78" sheet="1" objects="1" scenarios="1" selectLockedCells="1" selectUnlockedCells="1"/>
  <mergeCells count="9">
    <mergeCell ref="B40:D40"/>
    <mergeCell ref="A2:D2"/>
    <mergeCell ref="A1:D1"/>
    <mergeCell ref="B4:D4"/>
    <mergeCell ref="B6:D6"/>
    <mergeCell ref="C18:D18"/>
    <mergeCell ref="C13:D13"/>
    <mergeCell ref="C12:D12"/>
    <mergeCell ref="C11:D11"/>
  </mergeCells>
  <printOptions horizontalCentered="1"/>
  <pageMargins left="0" right="0" top="0.39370078740157483" bottom="0.3937007874015748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9"/>
  </sheetPr>
  <dimension ref="A1:I37"/>
  <sheetViews>
    <sheetView showGridLines="0" tabSelected="1" zoomScaleNormal="100" zoomScaleSheetLayoutView="100" workbookViewId="0">
      <selection activeCell="C5" sqref="C5:D5"/>
    </sheetView>
  </sheetViews>
  <sheetFormatPr defaultRowHeight="15" x14ac:dyDescent="0.25"/>
  <cols>
    <col min="1" max="1" width="1.42578125" style="20" customWidth="1"/>
    <col min="2" max="2" width="22.85546875" style="20" customWidth="1"/>
    <col min="3" max="3" width="3.5703125" style="20" bestFit="1" customWidth="1"/>
    <col min="4" max="4" width="33.5703125" style="20" customWidth="1"/>
    <col min="5" max="5" width="35.7109375" style="22" customWidth="1"/>
    <col min="6" max="8" width="9.140625" style="20"/>
    <col min="9" max="9" width="10.140625" style="20" bestFit="1" customWidth="1"/>
    <col min="10" max="16384" width="9.140625" style="20"/>
  </cols>
  <sheetData>
    <row r="1" spans="1:5" ht="28.5" x14ac:dyDescent="0.45">
      <c r="A1" s="213" t="str">
        <f>CONCATENATE("Přihláška klubu na soutěž Tornádo ",rok_pro_vypocet_veku)</f>
        <v>Přihláška klubu na soutěž Tornádo 2024</v>
      </c>
      <c r="B1" s="213"/>
      <c r="C1" s="213"/>
      <c r="D1" s="213"/>
      <c r="E1" s="213"/>
    </row>
    <row r="2" spans="1:5" ht="15.75" customHeight="1" x14ac:dyDescent="0.45">
      <c r="A2" s="41"/>
      <c r="B2" s="41"/>
      <c r="C2" s="41"/>
      <c r="D2" s="21" t="s">
        <v>332</v>
      </c>
      <c r="E2" s="41"/>
    </row>
    <row r="3" spans="1:5" ht="7.5" customHeight="1" x14ac:dyDescent="0.25"/>
    <row r="4" spans="1:5" ht="21.75" thickBot="1" x14ac:dyDescent="0.4">
      <c r="B4" s="221" t="s">
        <v>20</v>
      </c>
      <c r="C4" s="221"/>
      <c r="D4" s="221"/>
      <c r="E4" s="221"/>
    </row>
    <row r="5" spans="1:5" ht="15.75" x14ac:dyDescent="0.25">
      <c r="B5" s="23" t="s">
        <v>4</v>
      </c>
      <c r="C5" s="222"/>
      <c r="D5" s="223"/>
    </row>
    <row r="6" spans="1:5" ht="15.75" x14ac:dyDescent="0.25">
      <c r="B6" s="24" t="s">
        <v>6</v>
      </c>
      <c r="C6" s="226"/>
      <c r="D6" s="227"/>
    </row>
    <row r="7" spans="1:5" ht="15.75" x14ac:dyDescent="0.25">
      <c r="B7" s="24" t="s">
        <v>307</v>
      </c>
      <c r="C7" s="226"/>
      <c r="D7" s="227"/>
    </row>
    <row r="8" spans="1:5" ht="15.75" x14ac:dyDescent="0.25">
      <c r="B8" s="24" t="s">
        <v>308</v>
      </c>
      <c r="C8" s="226"/>
      <c r="D8" s="227"/>
    </row>
    <row r="9" spans="1:5" ht="15.75" x14ac:dyDescent="0.25">
      <c r="B9" s="24" t="s">
        <v>5</v>
      </c>
      <c r="C9" s="226"/>
      <c r="D9" s="227"/>
    </row>
    <row r="10" spans="1:5" ht="15.75" x14ac:dyDescent="0.25">
      <c r="B10" s="24" t="s">
        <v>7</v>
      </c>
      <c r="C10" s="228"/>
      <c r="D10" s="229"/>
    </row>
    <row r="11" spans="1:5" ht="15.75" x14ac:dyDescent="0.25">
      <c r="B11" s="24" t="s">
        <v>8</v>
      </c>
      <c r="C11" s="226"/>
      <c r="D11" s="227"/>
    </row>
    <row r="12" spans="1:5" ht="16.5" thickBot="1" x14ac:dyDescent="0.3">
      <c r="B12" s="25" t="s">
        <v>24</v>
      </c>
      <c r="C12" s="224"/>
      <c r="D12" s="225"/>
    </row>
    <row r="13" spans="1:5" ht="15.75" thickBot="1" x14ac:dyDescent="0.3"/>
    <row r="14" spans="1:5" ht="15.75" x14ac:dyDescent="0.25">
      <c r="B14" s="231" t="s">
        <v>9</v>
      </c>
      <c r="C14" s="26" t="s">
        <v>10</v>
      </c>
      <c r="D14" s="30"/>
      <c r="E14" s="186" t="str">
        <f>IF(D14="","",COUNTIF('jmenný seznam'!$B$5:$AO$29,D14))</f>
        <v/>
      </c>
    </row>
    <row r="15" spans="1:5" ht="15.75" x14ac:dyDescent="0.25">
      <c r="B15" s="232"/>
      <c r="C15" s="27" t="s">
        <v>11</v>
      </c>
      <c r="D15" s="31"/>
      <c r="E15" s="186" t="str">
        <f>IF(D15="","",COUNTIF('jmenný seznam'!$B$5:$AO$29,D15))</f>
        <v/>
      </c>
    </row>
    <row r="16" spans="1:5" ht="15.75" x14ac:dyDescent="0.25">
      <c r="B16" s="232"/>
      <c r="C16" s="27" t="s">
        <v>12</v>
      </c>
      <c r="D16" s="31"/>
      <c r="E16" s="186" t="str">
        <f>IF(D16="","",COUNTIF('jmenný seznam'!$B$5:$AO$29,D16))</f>
        <v/>
      </c>
    </row>
    <row r="17" spans="1:9" ht="15.75" x14ac:dyDescent="0.25">
      <c r="B17" s="232"/>
      <c r="C17" s="27" t="s">
        <v>13</v>
      </c>
      <c r="D17" s="31"/>
      <c r="E17" s="186" t="str">
        <f>IF(D17="","",COUNTIF('jmenný seznam'!$B$5:$AO$29,D17))</f>
        <v/>
      </c>
    </row>
    <row r="18" spans="1:9" ht="15.75" x14ac:dyDescent="0.25">
      <c r="B18" s="232"/>
      <c r="C18" s="27" t="s">
        <v>14</v>
      </c>
      <c r="D18" s="31"/>
      <c r="E18" s="186" t="str">
        <f>IF(D18="","",COUNTIF('jmenný seznam'!$B$5:$AO$29,D18))</f>
        <v/>
      </c>
    </row>
    <row r="19" spans="1:9" ht="15.75" x14ac:dyDescent="0.25">
      <c r="B19" s="232"/>
      <c r="C19" s="27" t="s">
        <v>15</v>
      </c>
      <c r="D19" s="31"/>
      <c r="E19" s="186" t="str">
        <f>IF(D19="","",COUNTIF('jmenný seznam'!$B$5:$AO$29,D19))</f>
        <v/>
      </c>
    </row>
    <row r="20" spans="1:9" ht="15.75" x14ac:dyDescent="0.25">
      <c r="B20" s="232"/>
      <c r="C20" s="27" t="s">
        <v>16</v>
      </c>
      <c r="D20" s="31"/>
      <c r="E20" s="186" t="str">
        <f>IF(D20="","",COUNTIF('jmenný seznam'!$B$5:$AO$29,D20))</f>
        <v/>
      </c>
    </row>
    <row r="21" spans="1:9" ht="16.5" thickBot="1" x14ac:dyDescent="0.3">
      <c r="B21" s="233"/>
      <c r="C21" s="28" t="s">
        <v>17</v>
      </c>
      <c r="D21" s="32"/>
      <c r="E21" s="186" t="str">
        <f>IF(D21="","",COUNTIF('jmenný seznam'!$B$5:$AO$29,D21))</f>
        <v/>
      </c>
    </row>
    <row r="22" spans="1:9" ht="15.75" thickBot="1" x14ac:dyDescent="0.3"/>
    <row r="23" spans="1:9" ht="31.5" customHeight="1" thickBot="1" x14ac:dyDescent="0.3">
      <c r="B23" s="195" t="s">
        <v>25</v>
      </c>
      <c r="C23" s="219"/>
      <c r="D23" s="220"/>
      <c r="E23" s="42"/>
    </row>
    <row r="24" spans="1:9" ht="31.5" hidden="1" customHeight="1" thickBot="1" x14ac:dyDescent="0.3">
      <c r="B24" s="194" t="s">
        <v>21</v>
      </c>
      <c r="C24" s="217"/>
      <c r="D24" s="218"/>
      <c r="E24" s="42"/>
    </row>
    <row r="25" spans="1:9" ht="31.5" hidden="1" customHeight="1" x14ac:dyDescent="0.25">
      <c r="B25" s="178" t="s">
        <v>318</v>
      </c>
      <c r="C25" s="239">
        <f>COUNTIF(seznam_treneru,"&lt;&gt;")</f>
        <v>0</v>
      </c>
      <c r="D25" s="240"/>
      <c r="E25" s="175"/>
    </row>
    <row r="26" spans="1:9" ht="31.5" hidden="1" customHeight="1" thickBot="1" x14ac:dyDescent="0.3">
      <c r="B26" s="179" t="s">
        <v>320</v>
      </c>
      <c r="C26" s="241">
        <f>SUM(E14:E21)</f>
        <v>0</v>
      </c>
      <c r="D26" s="242"/>
      <c r="E26" s="175"/>
    </row>
    <row r="27" spans="1:9" ht="24" customHeight="1" x14ac:dyDescent="0.25"/>
    <row r="28" spans="1:9" x14ac:dyDescent="0.25">
      <c r="A28" s="230" t="s">
        <v>73</v>
      </c>
      <c r="B28" s="230"/>
      <c r="C28" s="230"/>
      <c r="D28" s="230"/>
      <c r="E28" s="230"/>
      <c r="I28" s="61"/>
    </row>
    <row r="29" spans="1:9" ht="7.5" customHeight="1" x14ac:dyDescent="0.25">
      <c r="I29" s="61"/>
    </row>
    <row r="30" spans="1:9" ht="18.75" x14ac:dyDescent="0.3">
      <c r="B30" s="29" t="s">
        <v>28</v>
      </c>
      <c r="C30" s="236">
        <f>termin_uzaverky</f>
        <v>45359</v>
      </c>
      <c r="D30" s="236"/>
      <c r="E30" s="236"/>
    </row>
    <row r="31" spans="1:9" ht="18.75" x14ac:dyDescent="0.3">
      <c r="B31" s="29" t="s">
        <v>109</v>
      </c>
      <c r="C31" s="235">
        <f ca="1">IF(TODAY()&gt;C30,"Uzávěrka již proběhla, kontaktujte nás pro individuální přihlášení.",IF(DATEDIF(TODAY(),C30,"d")=0,"Uzávěrka je dnes.",DATEDIF(TODAY(),C30,"d")))</f>
        <v>88</v>
      </c>
      <c r="D31" s="235"/>
      <c r="E31" s="235"/>
    </row>
    <row r="32" spans="1:9" ht="18.75" x14ac:dyDescent="0.3">
      <c r="B32" s="29" t="s">
        <v>110</v>
      </c>
      <c r="C32" s="235">
        <f ca="1">IF(TODAY()&gt;den_konaní_rocniku,"Soutěž již proběhla, pro další ročník si prosím stáhněte novou přihlášku.",IF(DATEDIF(TODAY(),den_konaní_rocniku,"d")=0,"Soutěž právě probíhá.",DATEDIF(TODAY(),den_konaní_rocniku,"d")))</f>
        <v>104</v>
      </c>
      <c r="D32" s="235"/>
      <c r="E32" s="235"/>
    </row>
    <row r="33" spans="1:9" ht="7.5" customHeight="1" x14ac:dyDescent="0.25"/>
    <row r="34" spans="1:9" ht="30" customHeight="1" thickBot="1" x14ac:dyDescent="0.3">
      <c r="A34" s="237" t="s">
        <v>123</v>
      </c>
      <c r="B34" s="237"/>
      <c r="C34" s="237"/>
      <c r="D34" s="237"/>
      <c r="E34" s="237"/>
    </row>
    <row r="35" spans="1:9" ht="7.5" customHeight="1" x14ac:dyDescent="0.25">
      <c r="A35" s="64"/>
      <c r="B35" s="74"/>
      <c r="C35" s="74"/>
      <c r="D35" s="74"/>
      <c r="E35" s="74"/>
    </row>
    <row r="36" spans="1:9" ht="66" customHeight="1" x14ac:dyDescent="0.25">
      <c r="A36" s="70"/>
      <c r="B36" s="238" t="s">
        <v>140</v>
      </c>
      <c r="C36" s="238"/>
      <c r="D36" s="238"/>
      <c r="E36" s="238"/>
      <c r="I36" s="34"/>
    </row>
    <row r="37" spans="1:9" x14ac:dyDescent="0.25">
      <c r="A37" s="234" t="s">
        <v>30</v>
      </c>
      <c r="B37" s="234"/>
      <c r="C37" s="234"/>
      <c r="D37" s="234"/>
      <c r="E37" s="234"/>
    </row>
  </sheetData>
  <sheetProtection password="AD78" sheet="1" objects="1" scenarios="1" selectLockedCells="1"/>
  <mergeCells count="22">
    <mergeCell ref="A28:E28"/>
    <mergeCell ref="B14:B21"/>
    <mergeCell ref="A37:E37"/>
    <mergeCell ref="C31:E31"/>
    <mergeCell ref="C32:E32"/>
    <mergeCell ref="C30:E30"/>
    <mergeCell ref="A34:E34"/>
    <mergeCell ref="B36:E36"/>
    <mergeCell ref="C25:D25"/>
    <mergeCell ref="C26:D26"/>
    <mergeCell ref="A1:E1"/>
    <mergeCell ref="C24:D24"/>
    <mergeCell ref="C23:D23"/>
    <mergeCell ref="B4:E4"/>
    <mergeCell ref="C5:D5"/>
    <mergeCell ref="C12:D12"/>
    <mergeCell ref="C11:D11"/>
    <mergeCell ref="C10:D10"/>
    <mergeCell ref="C9:D9"/>
    <mergeCell ref="C8:D8"/>
    <mergeCell ref="C7:D7"/>
    <mergeCell ref="C6:D6"/>
  </mergeCells>
  <conditionalFormatting sqref="C5:D12 D14 C23:D24">
    <cfRule type="expression" dxfId="186" priority="2">
      <formula>C5=""</formula>
    </cfRule>
  </conditionalFormatting>
  <conditionalFormatting sqref="C25:D26">
    <cfRule type="expression" dxfId="185" priority="1">
      <formula>C25=""</formula>
    </cfRule>
  </conditionalFormatting>
  <dataValidations count="1">
    <dataValidation type="whole" allowBlank="1" showInputMessage="1" showErrorMessage="1" errorTitle="Tornádo říká:" error="Možný počet přihlášek je 1 - 20. V případě, že chcete do soutěže přihlásit více než 20 formací, prosíme o vyplnění dalšího souboru." sqref="C23:D23" xr:uid="{8DEF00D8-EC87-4AB3-AFE6-984B77F12EFD}">
      <formula1>1</formula1>
      <formula2>20</formula2>
    </dataValidation>
  </dataValidations>
  <pageMargins left="0.31496062992125984" right="0.31496062992125984" top="0.59055118110236227" bottom="0.59055118110236227"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pageSetUpPr fitToPage="1"/>
  </sheetPr>
  <dimension ref="A1:J34"/>
  <sheetViews>
    <sheetView showGridLines="0" zoomScaleNormal="100" zoomScaleSheetLayoutView="100" workbookViewId="0">
      <selection activeCell="A42" sqref="A42"/>
    </sheetView>
  </sheetViews>
  <sheetFormatPr defaultRowHeight="15" x14ac:dyDescent="0.25"/>
  <cols>
    <col min="1" max="1" width="1.42578125" style="20" customWidth="1"/>
    <col min="2" max="2" width="3.5703125" style="20" customWidth="1"/>
    <col min="3" max="3" width="25.140625" style="20" customWidth="1"/>
    <col min="4" max="4" width="7.28515625" style="20" customWidth="1"/>
    <col min="5" max="5" width="10.5703125" style="20" customWidth="1"/>
    <col min="6" max="6" width="5.28515625" style="20" customWidth="1"/>
    <col min="7" max="7" width="35" style="20" customWidth="1"/>
    <col min="8" max="8" width="10.28515625" style="20" customWidth="1"/>
    <col min="9" max="9" width="84.85546875" style="20" customWidth="1"/>
    <col min="10" max="16384" width="9.140625" style="20"/>
  </cols>
  <sheetData>
    <row r="1" spans="1:10" ht="28.5" x14ac:dyDescent="0.45">
      <c r="A1" s="250" t="str">
        <f>IF('Základní informace o klubu'!C5=0,data!C8,'Základní informace o klubu'!C5)</f>
        <v>Vyplňte, prosím, název klubu na listu: "Základní informace o klubu".</v>
      </c>
      <c r="B1" s="250"/>
      <c r="C1" s="250"/>
      <c r="D1" s="250"/>
      <c r="E1" s="250"/>
      <c r="F1" s="250"/>
      <c r="G1" s="250"/>
      <c r="H1" s="250"/>
    </row>
    <row r="2" spans="1:10" x14ac:dyDescent="0.25">
      <c r="A2" s="230" t="s">
        <v>72</v>
      </c>
      <c r="B2" s="230"/>
      <c r="C2" s="230"/>
      <c r="D2" s="230"/>
      <c r="E2" s="230"/>
      <c r="F2" s="230"/>
      <c r="G2" s="230"/>
      <c r="H2" s="230"/>
    </row>
    <row r="3" spans="1:10" x14ac:dyDescent="0.25">
      <c r="A3" s="230" t="s">
        <v>119</v>
      </c>
      <c r="B3" s="230"/>
      <c r="C3" s="230"/>
      <c r="D3" s="230"/>
      <c r="E3" s="230"/>
      <c r="F3" s="230"/>
      <c r="G3" s="230"/>
      <c r="H3" s="230"/>
    </row>
    <row r="4" spans="1:10" x14ac:dyDescent="0.25">
      <c r="I4" s="187"/>
    </row>
    <row r="5" spans="1:10" ht="21.75" thickBot="1" x14ac:dyDescent="0.4">
      <c r="B5" s="221" t="s">
        <v>65</v>
      </c>
      <c r="C5" s="221"/>
    </row>
    <row r="6" spans="1:10" ht="15.75" x14ac:dyDescent="0.25">
      <c r="B6" s="247" t="s">
        <v>63</v>
      </c>
      <c r="C6" s="248"/>
      <c r="D6" s="249"/>
      <c r="E6" s="255">
        <f>pocet_treneru</f>
        <v>0</v>
      </c>
      <c r="F6" s="256"/>
    </row>
    <row r="7" spans="1:10" ht="15.75" hidden="1" x14ac:dyDescent="0.25">
      <c r="B7" s="244" t="s">
        <v>62</v>
      </c>
      <c r="C7" s="245"/>
      <c r="D7" s="246"/>
      <c r="E7" s="260">
        <f ca="1">celkem_mazoretek</f>
        <v>0</v>
      </c>
      <c r="F7" s="261"/>
    </row>
    <row r="8" spans="1:10" ht="15.75" x14ac:dyDescent="0.25">
      <c r="B8" s="244" t="s">
        <v>64</v>
      </c>
      <c r="C8" s="245"/>
      <c r="D8" s="246"/>
      <c r="E8" s="260">
        <f>celkem_formaci</f>
        <v>0</v>
      </c>
      <c r="F8" s="261"/>
    </row>
    <row r="9" spans="1:10" ht="15.75" x14ac:dyDescent="0.25">
      <c r="B9" s="244" t="s">
        <v>22</v>
      </c>
      <c r="C9" s="245"/>
      <c r="D9" s="246"/>
      <c r="E9" s="260">
        <f ca="1">SUM(F15:F34)</f>
        <v>0</v>
      </c>
      <c r="F9" s="261"/>
      <c r="G9" s="34"/>
    </row>
    <row r="10" spans="1:10" ht="16.5" thickBot="1" x14ac:dyDescent="0.3">
      <c r="B10" s="252" t="s">
        <v>26</v>
      </c>
      <c r="C10" s="253"/>
      <c r="D10" s="254"/>
      <c r="E10" s="258">
        <f ca="1">E9*cena_za_start</f>
        <v>0</v>
      </c>
      <c r="F10" s="259"/>
    </row>
    <row r="11" spans="1:10" ht="8.25" customHeight="1" x14ac:dyDescent="0.25">
      <c r="B11" s="251"/>
      <c r="C11" s="251"/>
      <c r="D11" s="251"/>
      <c r="E11" s="257"/>
      <c r="F11" s="257"/>
    </row>
    <row r="12" spans="1:10" ht="8.25" customHeight="1" x14ac:dyDescent="0.25"/>
    <row r="13" spans="1:10" ht="21.75" thickBot="1" x14ac:dyDescent="0.4">
      <c r="B13" s="243" t="s">
        <v>305</v>
      </c>
      <c r="C13" s="243"/>
      <c r="D13" s="243"/>
      <c r="E13" s="243"/>
      <c r="F13" s="243"/>
      <c r="G13" s="243"/>
      <c r="H13" s="243"/>
    </row>
    <row r="14" spans="1:10" ht="16.5" thickBot="1" x14ac:dyDescent="0.3">
      <c r="B14" s="50"/>
      <c r="C14" s="51" t="s">
        <v>70</v>
      </c>
      <c r="D14" s="52" t="s">
        <v>67</v>
      </c>
      <c r="E14" s="52" t="s">
        <v>68</v>
      </c>
      <c r="F14" s="52" t="s">
        <v>69</v>
      </c>
      <c r="G14" s="52" t="s">
        <v>115</v>
      </c>
      <c r="H14" s="53" t="s">
        <v>66</v>
      </c>
      <c r="I14" s="35" t="str">
        <f ca="1">IF(COUNTIF(E15:E34,data!$C$24)&gt;=1,"Důvod chybového hlášení","")</f>
        <v/>
      </c>
    </row>
    <row r="15" spans="1:10" ht="15.75" x14ac:dyDescent="0.25">
      <c r="A15" s="97">
        <v>1</v>
      </c>
      <c r="B15" s="146" t="s">
        <v>10</v>
      </c>
      <c r="C15" s="55" t="str">
        <f ca="1">IF(celkem_formaci&gt;=A15,IF(INDIRECT("'"&amp;data!B133&amp;"'!"&amp;ADDRESS(ROW('Přihláška č. 1'!$D$8),COLUMN('Přihláška č. 1'!$D$8),4),TRUE)=0,"",INDIRECT("'"&amp;data!B133&amp;"'!"&amp;ADDRESS(ROW('Přihláška č. 1'!$D$8),COLUMN('Přihláška č. 1'!$D$8),4),TRUE)),"")</f>
        <v/>
      </c>
      <c r="D15" s="56" t="str">
        <f ca="1">IF(celkem_formaci&gt;=A15,IF(INDIRECT("'"&amp;data!B133&amp;"'!"&amp;ADDRESS(ROW('Přihláška č. 1'!$D$7),COLUMN('Přihláška č. 1'!$D$7),4),TRUE)=0,"",INDIRECT("'"&amp;data!B133&amp;"'!"&amp;ADDRESS(ROW('Přihláška č. 1'!$D$7),COLUMN('Přihláška č. 1'!$D$7),4),TRUE)/60),"")</f>
        <v/>
      </c>
      <c r="E15" s="55" t="str">
        <f ca="1">IF(celkem_formaci&gt;=A15,IFERROR(CONCATENATE(VLOOKUP(INDIRECT("'"&amp;data!B133&amp;"'!"&amp;ADDRESS(ROW('Přihláška č. 1'!$D$4),COLUMN('Přihláška č. 1'!$D$4),4),TRUE),tabulka_zkratky_soutezni_kategorie,2,0)," ",VLOOKUP(INDIRECT("'"&amp;data!B133&amp;"'!"&amp;ADDRESS(ROW('Přihláška č. 1'!$D$17),COLUMN('Přihláška č. 1'!$D$17),4),TRUE),tabulka_zkratky_vekova_kategorie,2,0)," ",IF(INDIRECT("'"&amp;data!B133&amp;"'!"&amp;ADDRESS(ROW('Přihláška č. 1'!$D$5),COLUMN('Přihláška č. 1'!$D$5),4),TRUE)=0,"",INDIRECT("'"&amp;data!B133&amp;"'!"&amp;ADDRESS(ROW('Přihláška č. 1'!$D$5),COLUMN('Přihláška č. 1'!$D$5),4),TRUE))),chyba_zkratky_soutezni_kategorie),"")</f>
        <v/>
      </c>
      <c r="F15" s="55" t="str">
        <f ca="1">IF(celkem_formaci&gt;=A15,IF(INDIRECT("'"&amp;data!B133&amp;"'!"&amp;ADDRESS(ROW('Přihláška č. 1'!$D$6),COLUMN('Přihláška č. 1'!$D$6),4),TRUE)=0,"",INDIRECT("'"&amp;data!B133&amp;"'!"&amp;ADDRESS(ROW('Přihláška č. 1'!$D$6),COLUMN('Přihláška č. 1'!$D$6),4),TRUE)),"")</f>
        <v/>
      </c>
      <c r="G15" s="55" t="str">
        <f ca="1">TRIM(IF(celkem_formaci&gt;=A15,IF(F15=1,INDIRECT("'"&amp;data!B133&amp;"'!"&amp;ADDRESS(ROW('Přihláška č. 1'!$C$20),COLUMN('Přihláška č. 1'!$C$20),4),TRUE)&amp;" "&amp; LEFT(INDIRECT("'"&amp;data!B133&amp;"'!"&amp;ADDRESS(ROW('Přihláška č. 1'!$D$20),COLUMN('Přihláška č. 1'!$D$20),4),TRUE),1)&amp; ".",IF(F15=2,INDIRECT("'"&amp;data!B133&amp;"'!"&amp;ADDRESS(ROW('Přihláška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".",IF(F15=3,INDIRECT("'"&amp;data!B133&amp;"'!"&amp;ADDRESS(ROW('Přihláška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 "&amp;INDIRECT("'"&amp;data!B133&amp;"'!"&amp;ADDRESS(ROW('Přihláška č. 1'!$C$22),COLUMN('Přihláška č. 1'!$C$22),4),TRUE)&amp;" "&amp;LEFT(INDIRECT("'"&amp;data!B133&amp;"'!"&amp;ADDRESS(ROW('Přihláška č. 1'!$D$22),COLUMN('Přihláška č. 1'!$D$22),4),TRUE),1)&amp; ".",""))),""))</f>
        <v/>
      </c>
      <c r="H15" s="54">
        <f t="shared" ref="H15:H34" si="0">IF(celkem_formaci&gt;=A15,IF(F15="",,F15*cena_za_start),0)</f>
        <v>0</v>
      </c>
      <c r="I15" s="20" t="str">
        <f ca="1">IF(A15&lt;=celkem_formaci,IF(INDIRECT("'"&amp;data!B133&amp;"'!"&amp;ADDRESS(ROW('Přihláška č. 1'!$F$8),COLUMN('Přihláška č. 1'!$F$8),4),TRUE)=chyba_kumulativni,data!B133&amp;" "&amp;chyba_listu_prihlasky,""),"")</f>
        <v/>
      </c>
      <c r="J15" s="36"/>
    </row>
    <row r="16" spans="1:10" ht="15.75" x14ac:dyDescent="0.25">
      <c r="A16" s="97">
        <v>2</v>
      </c>
      <c r="B16" s="188" t="s">
        <v>11</v>
      </c>
      <c r="C16" s="57" t="str">
        <f ca="1">IF(celkem_formaci&gt;=A16,IF(INDIRECT("'"&amp;data!B134&amp;"'!"&amp;ADDRESS(ROW('Přihláška č. 1'!$D$8),COLUMN('Přihláška č. 1'!$D$8),4),TRUE)=0,"",INDIRECT("'"&amp;data!B134&amp;"'!"&amp;ADDRESS(ROW('Přihláška č. 1'!$D$8),COLUMN('Přihláška č. 1'!$D$8),4),TRUE)),"")</f>
        <v/>
      </c>
      <c r="D16" s="58" t="str">
        <f ca="1">IF(celkem_formaci&gt;=A16,IF(INDIRECT("'"&amp;data!B134&amp;"'!"&amp;ADDRESS(ROW('Přihláška č. 1'!$D$7),COLUMN('Přihláška č. 1'!$D$7),4),TRUE)=0,"",INDIRECT("'"&amp;data!B134&amp;"'!"&amp;ADDRESS(ROW('Přihláška č. 1'!$D$7),COLUMN('Přihláška č. 1'!$D$7),4),TRUE)/60),"")</f>
        <v/>
      </c>
      <c r="E16" s="57" t="str">
        <f ca="1">IF(celkem_formaci&gt;=A16,IFERROR(CONCATENATE(VLOOKUP(INDIRECT("'"&amp;data!B134&amp;"'!"&amp;ADDRESS(ROW('Přihláška č. 1'!$D$4),COLUMN('Přihláška č. 1'!$D$4),4),TRUE),tabulka_zkratky_soutezni_kategorie,2,0)," ",VLOOKUP(INDIRECT("'"&amp;data!B134&amp;"'!"&amp;ADDRESS(ROW('Přihláška č. 1'!$D$17),COLUMN('Přihláška č. 1'!$D$17),4),TRUE),tabulka_zkratky_vekova_kategorie,2,0)," ",IF(INDIRECT("'"&amp;data!B134&amp;"'!"&amp;ADDRESS(ROW('Přihláška č. 1'!$D$5),COLUMN('Přihláška č. 1'!$D$5),4),TRUE)=0,"",INDIRECT("'"&amp;data!B134&amp;"'!"&amp;ADDRESS(ROW('Přihláška č. 1'!$D$5),COLUMN('Přihláška č. 1'!$D$5),4),TRUE))),chyba_zkratky_soutezni_kategorie),"")</f>
        <v/>
      </c>
      <c r="F16" s="57" t="str">
        <f ca="1">IF(celkem_formaci&gt;=A16,IF(INDIRECT("'"&amp;data!B134&amp;"'!"&amp;ADDRESS(ROW('Přihláška č. 1'!$D$6),COLUMN('Přihláška č. 1'!$D$6),4),TRUE)=0,"",INDIRECT("'"&amp;data!B134&amp;"'!"&amp;ADDRESS(ROW('Přihláška č. 1'!$D$6),COLUMN('Přihláška č. 1'!$D$6),4),TRUE)),"")</f>
        <v/>
      </c>
      <c r="G16" s="57" t="str">
        <f ca="1">TRIM(IF(celkem_formaci&gt;=A16,IF(F16=1,INDIRECT("'"&amp;data!B134&amp;"'!"&amp;ADDRESS(ROW('Přihláška č. 1'!$C$20),COLUMN('Přihláška č. 1'!$C$20),4),TRUE)&amp;" "&amp; LEFT(INDIRECT("'"&amp;data!B134&amp;"'!"&amp;ADDRESS(ROW('Přihláška č. 1'!$D$20),COLUMN('Přihláška č. 1'!$D$20),4),TRUE),1)&amp; ".",IF(F16=2,INDIRECT("'"&amp;data!B134&amp;"'!"&amp;ADDRESS(ROW('Přihláška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".",IF(F16=3,INDIRECT("'"&amp;data!B134&amp;"'!"&amp;ADDRESS(ROW('Přihláška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 "&amp;INDIRECT("'"&amp;data!B134&amp;"'!"&amp;ADDRESS(ROW('Přihláška č. 1'!$C$22),COLUMN('Přihláška č. 1'!$C$22),4),TRUE)&amp;" "&amp;LEFT(INDIRECT("'"&amp;data!B134&amp;"'!"&amp;ADDRESS(ROW('Přihláška č. 1'!$D$22),COLUMN('Přihláška č. 1'!$D$22),4),TRUE),1)&amp; ".",""))),""))</f>
        <v/>
      </c>
      <c r="H16" s="48">
        <f t="shared" si="0"/>
        <v>0</v>
      </c>
      <c r="I16" s="20" t="str">
        <f ca="1">IF(A16&lt;=celkem_formaci,IF(INDIRECT("'"&amp;data!B134&amp;"'!"&amp;ADDRESS(ROW('Přihláška č. 1'!$F$8),COLUMN('Přihláška č. 1'!$F$8),4),TRUE)=chyba_kumulativni,data!B134&amp;" "&amp;chyba_listu_prihlasky,""),"")</f>
        <v/>
      </c>
    </row>
    <row r="17" spans="1:9" ht="15.75" x14ac:dyDescent="0.25">
      <c r="A17" s="97">
        <v>3</v>
      </c>
      <c r="B17" s="188" t="s">
        <v>12</v>
      </c>
      <c r="C17" s="57" t="str">
        <f ca="1">IF(celkem_formaci&gt;=A17,IF(INDIRECT("'"&amp;data!B135&amp;"'!"&amp;ADDRESS(ROW('Přihláška č. 1'!$D$8),COLUMN('Přihláška č. 1'!$D$8),4),TRUE)=0,"",INDIRECT("'"&amp;data!B135&amp;"'!"&amp;ADDRESS(ROW('Přihláška č. 1'!$D$8),COLUMN('Přihláška č. 1'!$D$8),4),TRUE)),"")</f>
        <v/>
      </c>
      <c r="D17" s="58" t="str">
        <f ca="1">IF(celkem_formaci&gt;=A17,IF(INDIRECT("'"&amp;data!B135&amp;"'!"&amp;ADDRESS(ROW('Přihláška č. 1'!$D$7),COLUMN('Přihláška č. 1'!$D$7),4),TRUE)=0,"",INDIRECT("'"&amp;data!B135&amp;"'!"&amp;ADDRESS(ROW('Přihláška č. 1'!$D$7),COLUMN('Přihláška č. 1'!$D$7),4),TRUE)/60),"")</f>
        <v/>
      </c>
      <c r="E17" s="57" t="str">
        <f ca="1">IF(celkem_formaci&gt;=A17,IFERROR(CONCATENATE(VLOOKUP(INDIRECT("'"&amp;data!B135&amp;"'!"&amp;ADDRESS(ROW('Přihláška č. 1'!$D$4),COLUMN('Přihláška č. 1'!$D$4),4),TRUE),tabulka_zkratky_soutezni_kategorie,2,0)," ",VLOOKUP(INDIRECT("'"&amp;data!B135&amp;"'!"&amp;ADDRESS(ROW('Přihláška č. 1'!$D$17),COLUMN('Přihláška č. 1'!$D$17),4),TRUE),tabulka_zkratky_vekova_kategorie,2,0)," ",IF(INDIRECT("'"&amp;data!B135&amp;"'!"&amp;ADDRESS(ROW('Přihláška č. 1'!$D$5),COLUMN('Přihláška č. 1'!$D$5),4),TRUE)=0,"",INDIRECT("'"&amp;data!B135&amp;"'!"&amp;ADDRESS(ROW('Přihláška č. 1'!$D$5),COLUMN('Přihláška č. 1'!$D$5),4),TRUE))),chyba_zkratky_soutezni_kategorie),"")</f>
        <v/>
      </c>
      <c r="F17" s="57" t="str">
        <f ca="1">IF(celkem_formaci&gt;=A17,IF(INDIRECT("'"&amp;data!B135&amp;"'!"&amp;ADDRESS(ROW('Přihláška č. 1'!$D$6),COLUMN('Přihláška č. 1'!$D$6),4),TRUE)=0,"",INDIRECT("'"&amp;data!B135&amp;"'!"&amp;ADDRESS(ROW('Přihláška č. 1'!$D$6),COLUMN('Přihláška č. 1'!$D$6),4),TRUE)),"")</f>
        <v/>
      </c>
      <c r="G17" s="57" t="str">
        <f ca="1">TRIM(IF(celkem_formaci&gt;=A17,IF(F17=1,INDIRECT("'"&amp;data!B135&amp;"'!"&amp;ADDRESS(ROW('Přihláška č. 1'!$C$20),COLUMN('Přihláška č. 1'!$C$20),4),TRUE)&amp;" "&amp; LEFT(INDIRECT("'"&amp;data!B135&amp;"'!"&amp;ADDRESS(ROW('Přihláška č. 1'!$D$20),COLUMN('Přihláška č. 1'!$D$20),4),TRUE),1)&amp; ".",IF(F17=2,INDIRECT("'"&amp;data!B135&amp;"'!"&amp;ADDRESS(ROW('Přihláška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".",IF(F17=3,INDIRECT("'"&amp;data!B135&amp;"'!"&amp;ADDRESS(ROW('Přihláška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 "&amp;INDIRECT("'"&amp;data!B135&amp;"'!"&amp;ADDRESS(ROW('Přihláška č. 1'!$C$22),COLUMN('Přihláška č. 1'!$C$22),4),TRUE)&amp;" "&amp;LEFT(INDIRECT("'"&amp;data!B135&amp;"'!"&amp;ADDRESS(ROW('Přihláška č. 1'!$D$22),COLUMN('Přihláška č. 1'!$D$22),4),TRUE),1)&amp; ".",""))),""))</f>
        <v/>
      </c>
      <c r="H17" s="48">
        <f t="shared" si="0"/>
        <v>0</v>
      </c>
      <c r="I17" s="20" t="str">
        <f ca="1">IF(A17&lt;=celkem_formaci,IF(INDIRECT("'"&amp;data!B135&amp;"'!"&amp;ADDRESS(ROW('Přihláška č. 1'!$F$8),COLUMN('Přihláška č. 1'!$F$8),4),TRUE)=chyba_kumulativni,data!B135&amp;" "&amp;chyba_listu_prihlasky,""),"")</f>
        <v/>
      </c>
    </row>
    <row r="18" spans="1:9" ht="15.75" x14ac:dyDescent="0.25">
      <c r="A18" s="97">
        <v>4</v>
      </c>
      <c r="B18" s="188" t="s">
        <v>13</v>
      </c>
      <c r="C18" s="57" t="str">
        <f ca="1">IF(celkem_formaci&gt;=A18,IF(INDIRECT("'"&amp;data!B136&amp;"'!"&amp;ADDRESS(ROW('Přihláška č. 1'!$D$8),COLUMN('Přihláška č. 1'!$D$8),4),TRUE)=0,"",INDIRECT("'"&amp;data!B136&amp;"'!"&amp;ADDRESS(ROW('Přihláška č. 1'!$D$8),COLUMN('Přihláška č. 1'!$D$8),4),TRUE)),"")</f>
        <v/>
      </c>
      <c r="D18" s="58" t="str">
        <f ca="1">IF(celkem_formaci&gt;=A18,IF(INDIRECT("'"&amp;data!B136&amp;"'!"&amp;ADDRESS(ROW('Přihláška č. 1'!$D$7),COLUMN('Přihláška č. 1'!$D$7),4),TRUE)=0,"",INDIRECT("'"&amp;data!B136&amp;"'!"&amp;ADDRESS(ROW('Přihláška č. 1'!$D$7),COLUMN('Přihláška č. 1'!$D$7),4),TRUE)/60),"")</f>
        <v/>
      </c>
      <c r="E18" s="57" t="str">
        <f ca="1">IF(celkem_formaci&gt;=A18,IFERROR(CONCATENATE(VLOOKUP(INDIRECT("'"&amp;data!B136&amp;"'!"&amp;ADDRESS(ROW('Přihláška č. 1'!$D$4),COLUMN('Přihláška č. 1'!$D$4),4),TRUE),tabulka_zkratky_soutezni_kategorie,2,0)," ",VLOOKUP(INDIRECT("'"&amp;data!B136&amp;"'!"&amp;ADDRESS(ROW('Přihláška č. 1'!$D$17),COLUMN('Přihláška č. 1'!$D$17),4),TRUE),tabulka_zkratky_vekova_kategorie,2,0)," ",IF(INDIRECT("'"&amp;data!B136&amp;"'!"&amp;ADDRESS(ROW('Přihláška č. 1'!$D$5),COLUMN('Přihláška č. 1'!$D$5),4),TRUE)=0,"",INDIRECT("'"&amp;data!B136&amp;"'!"&amp;ADDRESS(ROW('Přihláška č. 1'!$D$5),COLUMN('Přihláška č. 1'!$D$5),4),TRUE))),chyba_zkratky_soutezni_kategorie),"")</f>
        <v/>
      </c>
      <c r="F18" s="57" t="str">
        <f ca="1">IF(celkem_formaci&gt;=A18,IF(INDIRECT("'"&amp;data!B136&amp;"'!"&amp;ADDRESS(ROW('Přihláška č. 1'!$D$6),COLUMN('Přihláška č. 1'!$D$6),4),TRUE)=0,"",INDIRECT("'"&amp;data!B136&amp;"'!"&amp;ADDRESS(ROW('Přihláška č. 1'!$D$6),COLUMN('Přihláška č. 1'!$D$6),4),TRUE)),"")</f>
        <v/>
      </c>
      <c r="G18" s="57" t="str">
        <f ca="1">TRIM(IF(celkem_formaci&gt;=A18,IF(F18=1,INDIRECT("'"&amp;data!B136&amp;"'!"&amp;ADDRESS(ROW('Přihláška č. 1'!$C$20),COLUMN('Přihláška č. 1'!$C$20),4),TRUE)&amp;" "&amp; LEFT(INDIRECT("'"&amp;data!B136&amp;"'!"&amp;ADDRESS(ROW('Přihláška č. 1'!$D$20),COLUMN('Přihláška č. 1'!$D$20),4),TRUE),1)&amp; ".",IF(F18=2,INDIRECT("'"&amp;data!B136&amp;"'!"&amp;ADDRESS(ROW('Přihláška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".",IF(F18=3,INDIRECT("'"&amp;data!B136&amp;"'!"&amp;ADDRESS(ROW('Přihláška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 "&amp;INDIRECT("'"&amp;data!B136&amp;"'!"&amp;ADDRESS(ROW('Přihláška č. 1'!$C$22),COLUMN('Přihláška č. 1'!$C$22),4),TRUE)&amp;" "&amp;LEFT(INDIRECT("'"&amp;data!B136&amp;"'!"&amp;ADDRESS(ROW('Přihláška č. 1'!$D$22),COLUMN('Přihláška č. 1'!$D$22),4),TRUE),1)&amp; ".",""))),""))</f>
        <v/>
      </c>
      <c r="H18" s="48">
        <f t="shared" si="0"/>
        <v>0</v>
      </c>
      <c r="I18" s="20" t="str">
        <f ca="1">IF(A18&lt;=celkem_formaci,IF(INDIRECT("'"&amp;data!B136&amp;"'!"&amp;ADDRESS(ROW('Přihláška č. 1'!$F$8),COLUMN('Přihláška č. 1'!$F$8),4),TRUE)=chyba_kumulativni,data!B136&amp;" "&amp;chyba_listu_prihlasky,""),"")</f>
        <v/>
      </c>
    </row>
    <row r="19" spans="1:9" ht="15.75" x14ac:dyDescent="0.25">
      <c r="A19" s="97">
        <v>5</v>
      </c>
      <c r="B19" s="188" t="s">
        <v>14</v>
      </c>
      <c r="C19" s="57" t="str">
        <f ca="1">IF(celkem_formaci&gt;=A19,IF(INDIRECT("'"&amp;data!B137&amp;"'!"&amp;ADDRESS(ROW('Přihláška č. 1'!$D$8),COLUMN('Přihláška č. 1'!$D$8),4),TRUE)=0,"",INDIRECT("'"&amp;data!B137&amp;"'!"&amp;ADDRESS(ROW('Přihláška č. 1'!$D$8),COLUMN('Přihláška č. 1'!$D$8),4),TRUE)),"")</f>
        <v/>
      </c>
      <c r="D19" s="58" t="str">
        <f ca="1">IF(celkem_formaci&gt;=A19,IF(INDIRECT("'"&amp;data!B137&amp;"'!"&amp;ADDRESS(ROW('Přihláška č. 1'!$D$7),COLUMN('Přihláška č. 1'!$D$7),4),TRUE)=0,"",INDIRECT("'"&amp;data!B137&amp;"'!"&amp;ADDRESS(ROW('Přihláška č. 1'!$D$7),COLUMN('Přihláška č. 1'!$D$7),4),TRUE)/60),"")</f>
        <v/>
      </c>
      <c r="E19" s="57" t="str">
        <f ca="1">IF(celkem_formaci&gt;=A19,IFERROR(CONCATENATE(VLOOKUP(INDIRECT("'"&amp;data!B137&amp;"'!"&amp;ADDRESS(ROW('Přihláška č. 1'!$D$4),COLUMN('Přihláška č. 1'!$D$4),4),TRUE),tabulka_zkratky_soutezni_kategorie,2,0)," ",VLOOKUP(INDIRECT("'"&amp;data!B137&amp;"'!"&amp;ADDRESS(ROW('Přihláška č. 1'!$D$17),COLUMN('Přihláška č. 1'!$D$17),4),TRUE),tabulka_zkratky_vekova_kategorie,2,0)," ",IF(INDIRECT("'"&amp;data!B137&amp;"'!"&amp;ADDRESS(ROW('Přihláška č. 1'!$D$5),COLUMN('Přihláška č. 1'!$D$5),4),TRUE)=0,"",INDIRECT("'"&amp;data!B137&amp;"'!"&amp;ADDRESS(ROW('Přihláška č. 1'!$D$5),COLUMN('Přihláška č. 1'!$D$5),4),TRUE))),chyba_zkratky_soutezni_kategorie),"")</f>
        <v/>
      </c>
      <c r="F19" s="57" t="str">
        <f ca="1">IF(celkem_formaci&gt;=A19,IF(INDIRECT("'"&amp;data!B137&amp;"'!"&amp;ADDRESS(ROW('Přihláška č. 1'!$D$6),COLUMN('Přihláška č. 1'!$D$6),4),TRUE)=0,"",INDIRECT("'"&amp;data!B137&amp;"'!"&amp;ADDRESS(ROW('Přihláška č. 1'!$D$6),COLUMN('Přihláška č. 1'!$D$6),4),TRUE)),"")</f>
        <v/>
      </c>
      <c r="G19" s="57" t="str">
        <f ca="1">TRIM(IF(celkem_formaci&gt;=A19,IF(F19=1,INDIRECT("'"&amp;data!B137&amp;"'!"&amp;ADDRESS(ROW('Přihláška č. 1'!$C$20),COLUMN('Přihláška č. 1'!$C$20),4),TRUE)&amp;" "&amp; LEFT(INDIRECT("'"&amp;data!B137&amp;"'!"&amp;ADDRESS(ROW('Přihláška č. 1'!$D$20),COLUMN('Přihláška č. 1'!$D$20),4),TRUE),1)&amp; ".",IF(F19=2,INDIRECT("'"&amp;data!B137&amp;"'!"&amp;ADDRESS(ROW('Přihláška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".",IF(F19=3,INDIRECT("'"&amp;data!B137&amp;"'!"&amp;ADDRESS(ROW('Přihláška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 "&amp;INDIRECT("'"&amp;data!B137&amp;"'!"&amp;ADDRESS(ROW('Přihláška č. 1'!$C$22),COLUMN('Přihláška č. 1'!$C$22),4),TRUE)&amp;" "&amp;LEFT(INDIRECT("'"&amp;data!B137&amp;"'!"&amp;ADDRESS(ROW('Přihláška č. 1'!$D$22),COLUMN('Přihláška č. 1'!$D$22),4),TRUE),1)&amp; ".",""))),""))</f>
        <v/>
      </c>
      <c r="H19" s="48">
        <f t="shared" si="0"/>
        <v>0</v>
      </c>
      <c r="I19" s="20" t="str">
        <f ca="1">IF(A19&lt;=celkem_formaci,IF(INDIRECT("'"&amp;data!B137&amp;"'!"&amp;ADDRESS(ROW('Přihláška č. 1'!$F$8),COLUMN('Přihláška č. 1'!$F$8),4),TRUE)=chyba_kumulativni,data!B137&amp;" "&amp;chyba_listu_prihlasky,""),"")</f>
        <v/>
      </c>
    </row>
    <row r="20" spans="1:9" ht="15.75" x14ac:dyDescent="0.25">
      <c r="A20" s="97">
        <v>6</v>
      </c>
      <c r="B20" s="188" t="s">
        <v>15</v>
      </c>
      <c r="C20" s="57" t="str">
        <f ca="1">IF(celkem_formaci&gt;=A20,IF(INDIRECT("'"&amp;data!B138&amp;"'!"&amp;ADDRESS(ROW('Přihláška č. 1'!$D$8),COLUMN('Přihláška č. 1'!$D$8),4),TRUE)=0,"",INDIRECT("'"&amp;data!B138&amp;"'!"&amp;ADDRESS(ROW('Přihláška č. 1'!$D$8),COLUMN('Přihláška č. 1'!$D$8),4),TRUE)),"")</f>
        <v/>
      </c>
      <c r="D20" s="58" t="str">
        <f ca="1">IF(celkem_formaci&gt;=A20,IF(INDIRECT("'"&amp;data!B138&amp;"'!"&amp;ADDRESS(ROW('Přihláška č. 1'!$D$7),COLUMN('Přihláška č. 1'!$D$7),4),TRUE)=0,"",INDIRECT("'"&amp;data!B138&amp;"'!"&amp;ADDRESS(ROW('Přihláška č. 1'!$D$7),COLUMN('Přihláška č. 1'!$D$7),4),TRUE)/60),"")</f>
        <v/>
      </c>
      <c r="E20" s="57" t="str">
        <f ca="1">IF(celkem_formaci&gt;=A20,IFERROR(CONCATENATE(VLOOKUP(INDIRECT("'"&amp;data!B138&amp;"'!"&amp;ADDRESS(ROW('Přihláška č. 1'!$D$4),COLUMN('Přihláška č. 1'!$D$4),4),TRUE),tabulka_zkratky_soutezni_kategorie,2,0)," ",VLOOKUP(INDIRECT("'"&amp;data!B138&amp;"'!"&amp;ADDRESS(ROW('Přihláška č. 1'!$D$17),COLUMN('Přihláška č. 1'!$D$17),4),TRUE),tabulka_zkratky_vekova_kategorie,2,0)," ",IF(INDIRECT("'"&amp;data!B138&amp;"'!"&amp;ADDRESS(ROW('Přihláška č. 1'!$D$5),COLUMN('Přihláška č. 1'!$D$5),4),TRUE)=0,"",INDIRECT("'"&amp;data!B138&amp;"'!"&amp;ADDRESS(ROW('Přihláška č. 1'!$D$5),COLUMN('Přihláška č. 1'!$D$5),4),TRUE))),chyba_zkratky_soutezni_kategorie),"")</f>
        <v/>
      </c>
      <c r="F20" s="57" t="str">
        <f ca="1">IF(celkem_formaci&gt;=A20,IF(INDIRECT("'"&amp;data!B138&amp;"'!"&amp;ADDRESS(ROW('Přihláška č. 1'!$D$6),COLUMN('Přihláška č. 1'!$D$6),4),TRUE)=0,"",INDIRECT("'"&amp;data!B138&amp;"'!"&amp;ADDRESS(ROW('Přihláška č. 1'!$D$6),COLUMN('Přihláška č. 1'!$D$6),4),TRUE)),"")</f>
        <v/>
      </c>
      <c r="G20" s="57" t="str">
        <f ca="1">TRIM(IF(celkem_formaci&gt;=A20,IF(F20=1,INDIRECT("'"&amp;data!B138&amp;"'!"&amp;ADDRESS(ROW('Přihláška č. 1'!$C$20),COLUMN('Přihláška č. 1'!$C$20),4),TRUE)&amp;" "&amp; LEFT(INDIRECT("'"&amp;data!B138&amp;"'!"&amp;ADDRESS(ROW('Přihláška č. 1'!$D$20),COLUMN('Přihláška č. 1'!$D$20),4),TRUE),1)&amp; ".",IF(F20=2,INDIRECT("'"&amp;data!B138&amp;"'!"&amp;ADDRESS(ROW('Přihláška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".",IF(F20=3,INDIRECT("'"&amp;data!B138&amp;"'!"&amp;ADDRESS(ROW('Přihláška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 "&amp;INDIRECT("'"&amp;data!B138&amp;"'!"&amp;ADDRESS(ROW('Přihláška č. 1'!$C$22),COLUMN('Přihláška č. 1'!$C$22),4),TRUE)&amp;" "&amp;LEFT(INDIRECT("'"&amp;data!B138&amp;"'!"&amp;ADDRESS(ROW('Přihláška č. 1'!$D$22),COLUMN('Přihláška č. 1'!$D$22),4),TRUE),1)&amp; ".",""))),""))</f>
        <v/>
      </c>
      <c r="H20" s="48">
        <f t="shared" si="0"/>
        <v>0</v>
      </c>
      <c r="I20" s="20" t="str">
        <f ca="1">IF(A20&lt;=celkem_formaci,IF(INDIRECT("'"&amp;data!B138&amp;"'!"&amp;ADDRESS(ROW('Přihláška č. 1'!$F$8),COLUMN('Přihláška č. 1'!$F$8),4),TRUE)=chyba_kumulativni,data!B138&amp;" "&amp;chyba_listu_prihlasky,""),"")</f>
        <v/>
      </c>
    </row>
    <row r="21" spans="1:9" ht="15.75" x14ac:dyDescent="0.25">
      <c r="A21" s="97">
        <v>7</v>
      </c>
      <c r="B21" s="188" t="s">
        <v>16</v>
      </c>
      <c r="C21" s="57" t="str">
        <f ca="1">IF(celkem_formaci&gt;=A21,IF(INDIRECT("'"&amp;data!B139&amp;"'!"&amp;ADDRESS(ROW('Přihláška č. 1'!$D$8),COLUMN('Přihláška č. 1'!$D$8),4),TRUE)=0,"",INDIRECT("'"&amp;data!B139&amp;"'!"&amp;ADDRESS(ROW('Přihláška č. 1'!$D$8),COLUMN('Přihláška č. 1'!$D$8),4),TRUE)),"")</f>
        <v/>
      </c>
      <c r="D21" s="58" t="str">
        <f ca="1">IF(celkem_formaci&gt;=A21,IF(INDIRECT("'"&amp;data!B139&amp;"'!"&amp;ADDRESS(ROW('Přihláška č. 1'!$D$7),COLUMN('Přihláška č. 1'!$D$7),4),TRUE)=0,"",INDIRECT("'"&amp;data!B139&amp;"'!"&amp;ADDRESS(ROW('Přihláška č. 1'!$D$7),COLUMN('Přihláška č. 1'!$D$7),4),TRUE)/60),"")</f>
        <v/>
      </c>
      <c r="E21" s="57" t="str">
        <f ca="1">IF(celkem_formaci&gt;=A21,IFERROR(CONCATENATE(VLOOKUP(INDIRECT("'"&amp;data!B139&amp;"'!"&amp;ADDRESS(ROW('Přihláška č. 1'!$D$4),COLUMN('Přihláška č. 1'!$D$4),4),TRUE),tabulka_zkratky_soutezni_kategorie,2,0)," ",VLOOKUP(INDIRECT("'"&amp;data!B139&amp;"'!"&amp;ADDRESS(ROW('Přihláška č. 1'!$D$17),COLUMN('Přihláška č. 1'!$D$17),4),TRUE),tabulka_zkratky_vekova_kategorie,2,0)," ",IF(INDIRECT("'"&amp;data!B139&amp;"'!"&amp;ADDRESS(ROW('Přihláška č. 1'!$D$5),COLUMN('Přihláška č. 1'!$D$5),4),TRUE)=0,"",INDIRECT("'"&amp;data!B139&amp;"'!"&amp;ADDRESS(ROW('Přihláška č. 1'!$D$5),COLUMN('Přihláška č. 1'!$D$5),4),TRUE))),chyba_zkratky_soutezni_kategorie),"")</f>
        <v/>
      </c>
      <c r="F21" s="57" t="str">
        <f ca="1">IF(celkem_formaci&gt;=A21,IF(INDIRECT("'"&amp;data!B139&amp;"'!"&amp;ADDRESS(ROW('Přihláška č. 1'!$D$6),COLUMN('Přihláška č. 1'!$D$6),4),TRUE)=0,"",INDIRECT("'"&amp;data!B139&amp;"'!"&amp;ADDRESS(ROW('Přihláška č. 1'!$D$6),COLUMN('Přihláška č. 1'!$D$6),4),TRUE)),"")</f>
        <v/>
      </c>
      <c r="G21" s="57" t="str">
        <f ca="1">TRIM(IF(celkem_formaci&gt;=A21,IF(F21=1,INDIRECT("'"&amp;data!B139&amp;"'!"&amp;ADDRESS(ROW('Přihláška č. 1'!$C$20),COLUMN('Přihláška č. 1'!$C$20),4),TRUE)&amp;" "&amp; LEFT(INDIRECT("'"&amp;data!B139&amp;"'!"&amp;ADDRESS(ROW('Přihláška č. 1'!$D$20),COLUMN('Přihláška č. 1'!$D$20),4),TRUE),1)&amp; ".",IF(F21=2,INDIRECT("'"&amp;data!B139&amp;"'!"&amp;ADDRESS(ROW('Přihláška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".",IF(F21=3,INDIRECT("'"&amp;data!B139&amp;"'!"&amp;ADDRESS(ROW('Přihláška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 "&amp;INDIRECT("'"&amp;data!B139&amp;"'!"&amp;ADDRESS(ROW('Přihláška č. 1'!$C$22),COLUMN('Přihláška č. 1'!$C$22),4),TRUE)&amp;" "&amp;LEFT(INDIRECT("'"&amp;data!B139&amp;"'!"&amp;ADDRESS(ROW('Přihláška č. 1'!$D$22),COLUMN('Přihláška č. 1'!$D$22),4),TRUE),1)&amp; ".",""))),""))</f>
        <v/>
      </c>
      <c r="H21" s="48">
        <f t="shared" si="0"/>
        <v>0</v>
      </c>
      <c r="I21" s="20" t="str">
        <f ca="1">IF(A21&lt;=celkem_formaci,IF(INDIRECT("'"&amp;data!B139&amp;"'!"&amp;ADDRESS(ROW('Přihláška č. 1'!$F$8),COLUMN('Přihláška č. 1'!$F$8),4),TRUE)=chyba_kumulativni,data!B139&amp;" "&amp;chyba_listu_prihlasky,""),"")</f>
        <v/>
      </c>
    </row>
    <row r="22" spans="1:9" ht="15.75" x14ac:dyDescent="0.25">
      <c r="A22" s="97">
        <v>8</v>
      </c>
      <c r="B22" s="188" t="s">
        <v>17</v>
      </c>
      <c r="C22" s="57" t="str">
        <f ca="1">IF(celkem_formaci&gt;=A22,IF(INDIRECT("'"&amp;data!B140&amp;"'!"&amp;ADDRESS(ROW('Přihláška č. 1'!$D$8),COLUMN('Přihláška č. 1'!$D$8),4),TRUE)=0,"",INDIRECT("'"&amp;data!B140&amp;"'!"&amp;ADDRESS(ROW('Přihláška č. 1'!$D$8),COLUMN('Přihláška č. 1'!$D$8),4),TRUE)),"")</f>
        <v/>
      </c>
      <c r="D22" s="58" t="str">
        <f ca="1">IF(celkem_formaci&gt;=A22,IF(INDIRECT("'"&amp;data!B140&amp;"'!"&amp;ADDRESS(ROW('Přihláška č. 1'!$D$7),COLUMN('Přihláška č. 1'!$D$7),4),TRUE)=0,"",INDIRECT("'"&amp;data!B140&amp;"'!"&amp;ADDRESS(ROW('Přihláška č. 1'!$D$7),COLUMN('Přihláška č. 1'!$D$7),4),TRUE)/60),"")</f>
        <v/>
      </c>
      <c r="E22" s="57" t="str">
        <f ca="1">IF(celkem_formaci&gt;=A22,IFERROR(CONCATENATE(VLOOKUP(INDIRECT("'"&amp;data!B140&amp;"'!"&amp;ADDRESS(ROW('Přihláška č. 1'!$D$4),COLUMN('Přihláška č. 1'!$D$4),4),TRUE),tabulka_zkratky_soutezni_kategorie,2,0)," ",VLOOKUP(INDIRECT("'"&amp;data!B140&amp;"'!"&amp;ADDRESS(ROW('Přihláška č. 1'!$D$17),COLUMN('Přihláška č. 1'!$D$17),4),TRUE),tabulka_zkratky_vekova_kategorie,2,0)," ",IF(INDIRECT("'"&amp;data!B140&amp;"'!"&amp;ADDRESS(ROW('Přihláška č. 1'!$D$5),COLUMN('Přihláška č. 1'!$D$5),4),TRUE)=0,"",INDIRECT("'"&amp;data!B140&amp;"'!"&amp;ADDRESS(ROW('Přihláška č. 1'!$D$5),COLUMN('Přihláška č. 1'!$D$5),4),TRUE))),chyba_zkratky_soutezni_kategorie),"")</f>
        <v/>
      </c>
      <c r="F22" s="57" t="str">
        <f ca="1">IF(celkem_formaci&gt;=A22,IF(INDIRECT("'"&amp;data!B140&amp;"'!"&amp;ADDRESS(ROW('Přihláška č. 1'!$D$6),COLUMN('Přihláška č. 1'!$D$6),4),TRUE)=0,"",INDIRECT("'"&amp;data!B140&amp;"'!"&amp;ADDRESS(ROW('Přihláška č. 1'!$D$6),COLUMN('Přihláška č. 1'!$D$6),4),TRUE)),"")</f>
        <v/>
      </c>
      <c r="G22" s="57" t="str">
        <f ca="1">TRIM(IF(celkem_formaci&gt;=A22,IF(F22=1,INDIRECT("'"&amp;data!B140&amp;"'!"&amp;ADDRESS(ROW('Přihláška č. 1'!$C$20),COLUMN('Přihláška č. 1'!$C$20),4),TRUE)&amp;" "&amp; LEFT(INDIRECT("'"&amp;data!B140&amp;"'!"&amp;ADDRESS(ROW('Přihláška č. 1'!$D$20),COLUMN('Přihláška č. 1'!$D$20),4),TRUE),1)&amp; ".",IF(F22=2,INDIRECT("'"&amp;data!B140&amp;"'!"&amp;ADDRESS(ROW('Přihláška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".",IF(F22=3,INDIRECT("'"&amp;data!B140&amp;"'!"&amp;ADDRESS(ROW('Přihláška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 "&amp;INDIRECT("'"&amp;data!B140&amp;"'!"&amp;ADDRESS(ROW('Přihláška č. 1'!$C$22),COLUMN('Přihláška č. 1'!$C$22),4),TRUE)&amp;" "&amp;LEFT(INDIRECT("'"&amp;data!B140&amp;"'!"&amp;ADDRESS(ROW('Přihláška č. 1'!$D$22),COLUMN('Přihláška č. 1'!$D$22),4),TRUE),1)&amp; ".",""))),""))</f>
        <v/>
      </c>
      <c r="H22" s="48">
        <f t="shared" si="0"/>
        <v>0</v>
      </c>
      <c r="I22" s="20" t="str">
        <f ca="1">IF(A22&lt;=celkem_formaci,IF(INDIRECT("'"&amp;data!B140&amp;"'!"&amp;ADDRESS(ROW('Přihláška č. 1'!$F$8),COLUMN('Přihláška č. 1'!$F$8),4),TRUE)=chyba_kumulativni,data!B140&amp;" "&amp;chyba_listu_prihlasky,""),"")</f>
        <v/>
      </c>
    </row>
    <row r="23" spans="1:9" ht="15.75" x14ac:dyDescent="0.25">
      <c r="A23" s="97">
        <v>9</v>
      </c>
      <c r="B23" s="188" t="s">
        <v>18</v>
      </c>
      <c r="C23" s="57" t="str">
        <f ca="1">IF(celkem_formaci&gt;=A23,IF(INDIRECT("'"&amp;data!B141&amp;"'!"&amp;ADDRESS(ROW('Přihláška č. 1'!$D$8),COLUMN('Přihláška č. 1'!$D$8),4),TRUE)=0,"",INDIRECT("'"&amp;data!B141&amp;"'!"&amp;ADDRESS(ROW('Přihláška č. 1'!$D$8),COLUMN('Přihláška č. 1'!$D$8),4),TRUE)),"")</f>
        <v/>
      </c>
      <c r="D23" s="58" t="str">
        <f ca="1">IF(celkem_formaci&gt;=A23,IF(INDIRECT("'"&amp;data!B141&amp;"'!"&amp;ADDRESS(ROW('Přihláška č. 1'!$D$7),COLUMN('Přihláška č. 1'!$D$7),4),TRUE)=0,"",INDIRECT("'"&amp;data!B141&amp;"'!"&amp;ADDRESS(ROW('Přihláška č. 1'!$D$7),COLUMN('Přihláška č. 1'!$D$7),4),TRUE)/60),"")</f>
        <v/>
      </c>
      <c r="E23" s="57" t="str">
        <f ca="1">IF(celkem_formaci&gt;=A23,IFERROR(CONCATENATE(VLOOKUP(INDIRECT("'"&amp;data!B141&amp;"'!"&amp;ADDRESS(ROW('Přihláška č. 1'!$D$4),COLUMN('Přihláška č. 1'!$D$4),4),TRUE),tabulka_zkratky_soutezni_kategorie,2,0)," ",VLOOKUP(INDIRECT("'"&amp;data!B141&amp;"'!"&amp;ADDRESS(ROW('Přihláška č. 1'!$D$17),COLUMN('Přihláška č. 1'!$D$17),4),TRUE),tabulka_zkratky_vekova_kategorie,2,0)," ",IF(INDIRECT("'"&amp;data!B141&amp;"'!"&amp;ADDRESS(ROW('Přihláška č. 1'!$D$5),COLUMN('Přihláška č. 1'!$D$5),4),TRUE)=0,"",INDIRECT("'"&amp;data!B141&amp;"'!"&amp;ADDRESS(ROW('Přihláška č. 1'!$D$5),COLUMN('Přihláška č. 1'!$D$5),4),TRUE))),chyba_zkratky_soutezni_kategorie),"")</f>
        <v/>
      </c>
      <c r="F23" s="57" t="str">
        <f ca="1">IF(celkem_formaci&gt;=A23,IF(INDIRECT("'"&amp;data!B141&amp;"'!"&amp;ADDRESS(ROW('Přihláška č. 1'!$D$6),COLUMN('Přihláška č. 1'!$D$6),4),TRUE)=0,"",INDIRECT("'"&amp;data!B141&amp;"'!"&amp;ADDRESS(ROW('Přihláška č. 1'!$D$6),COLUMN('Přihláška č. 1'!$D$6),4),TRUE)),"")</f>
        <v/>
      </c>
      <c r="G23" s="57" t="str">
        <f ca="1">TRIM(IF(celkem_formaci&gt;=A23,IF(F23=1,INDIRECT("'"&amp;data!B141&amp;"'!"&amp;ADDRESS(ROW('Přihláška č. 1'!$C$20),COLUMN('Přihláška č. 1'!$C$20),4),TRUE)&amp;" "&amp; LEFT(INDIRECT("'"&amp;data!B141&amp;"'!"&amp;ADDRESS(ROW('Přihláška č. 1'!$D$20),COLUMN('Přihláška č. 1'!$D$20),4),TRUE),1)&amp; ".",IF(F23=2,INDIRECT("'"&amp;data!B141&amp;"'!"&amp;ADDRESS(ROW('Přihláška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".",IF(F23=3,INDIRECT("'"&amp;data!B141&amp;"'!"&amp;ADDRESS(ROW('Přihláška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 "&amp;INDIRECT("'"&amp;data!B141&amp;"'!"&amp;ADDRESS(ROW('Přihláška č. 1'!$C$22),COLUMN('Přihláška č. 1'!$C$22),4),TRUE)&amp;" "&amp;LEFT(INDIRECT("'"&amp;data!B141&amp;"'!"&amp;ADDRESS(ROW('Přihláška č. 1'!$D$22),COLUMN('Přihláška č. 1'!$D$22),4),TRUE),1)&amp; ".",""))),""))</f>
        <v/>
      </c>
      <c r="H23" s="48">
        <f t="shared" si="0"/>
        <v>0</v>
      </c>
      <c r="I23" s="20" t="str">
        <f ca="1">IF(A23&lt;=celkem_formaci,IF(INDIRECT("'"&amp;data!B141&amp;"'!"&amp;ADDRESS(ROW('Přihláška č. 1'!$F$8),COLUMN('Přihláška č. 1'!$F$8),4),TRUE)=chyba_kumulativni,data!B141&amp;" "&amp;chyba_listu_prihlasky,""),"")</f>
        <v/>
      </c>
    </row>
    <row r="24" spans="1:9" ht="15.75" x14ac:dyDescent="0.25">
      <c r="A24" s="97">
        <v>10</v>
      </c>
      <c r="B24" s="188" t="s">
        <v>19</v>
      </c>
      <c r="C24" s="57" t="str">
        <f ca="1">IF(celkem_formaci&gt;=A24,IF(INDIRECT("'"&amp;data!B142&amp;"'!"&amp;ADDRESS(ROW('Přihláška č. 1'!$D$8),COLUMN('Přihláška č. 1'!$D$8),4),TRUE)=0,"",INDIRECT("'"&amp;data!B142&amp;"'!"&amp;ADDRESS(ROW('Přihláška č. 1'!$D$8),COLUMN('Přihláška č. 1'!$D$8),4),TRUE)),"")</f>
        <v/>
      </c>
      <c r="D24" s="58" t="str">
        <f ca="1">IF(celkem_formaci&gt;=A24,IF(INDIRECT("'"&amp;data!B142&amp;"'!"&amp;ADDRESS(ROW('Přihláška č. 1'!$D$7),COLUMN('Přihláška č. 1'!$D$7),4),TRUE)=0,"",INDIRECT("'"&amp;data!B142&amp;"'!"&amp;ADDRESS(ROW('Přihláška č. 1'!$D$7),COLUMN('Přihláška č. 1'!$D$7),4),TRUE)/60),"")</f>
        <v/>
      </c>
      <c r="E24" s="57" t="str">
        <f ca="1">IF(celkem_formaci&gt;=A24,IFERROR(CONCATENATE(VLOOKUP(INDIRECT("'"&amp;data!B142&amp;"'!"&amp;ADDRESS(ROW('Přihláška č. 1'!$D$4),COLUMN('Přihláška č. 1'!$D$4),4),TRUE),tabulka_zkratky_soutezni_kategorie,2,0)," ",VLOOKUP(INDIRECT("'"&amp;data!B142&amp;"'!"&amp;ADDRESS(ROW('Přihláška č. 1'!$D$17),COLUMN('Přihláška č. 1'!$D$17),4),TRUE),tabulka_zkratky_vekova_kategorie,2,0)," ",IF(INDIRECT("'"&amp;data!B142&amp;"'!"&amp;ADDRESS(ROW('Přihláška č. 1'!$D$5),COLUMN('Přihláška č. 1'!$D$5),4),TRUE)=0,"",INDIRECT("'"&amp;data!B142&amp;"'!"&amp;ADDRESS(ROW('Přihláška č. 1'!$D$5),COLUMN('Přihláška č. 1'!$D$5),4),TRUE))),chyba_zkratky_soutezni_kategorie),"")</f>
        <v/>
      </c>
      <c r="F24" s="57" t="str">
        <f ca="1">IF(celkem_formaci&gt;=A24,IF(INDIRECT("'"&amp;data!B142&amp;"'!"&amp;ADDRESS(ROW('Přihláška č. 1'!$D$6),COLUMN('Přihláška č. 1'!$D$6),4),TRUE)=0,"",INDIRECT("'"&amp;data!B142&amp;"'!"&amp;ADDRESS(ROW('Přihláška č. 1'!$D$6),COLUMN('Přihláška č. 1'!$D$6),4),TRUE)),"")</f>
        <v/>
      </c>
      <c r="G24" s="57" t="str">
        <f ca="1">TRIM(IF(celkem_formaci&gt;=A24,IF(F24=1,INDIRECT("'"&amp;data!B142&amp;"'!"&amp;ADDRESS(ROW('Přihláška č. 1'!$C$20),COLUMN('Přihláška č. 1'!$C$20),4),TRUE)&amp;" "&amp; LEFT(INDIRECT("'"&amp;data!B142&amp;"'!"&amp;ADDRESS(ROW('Přihláška č. 1'!$D$20),COLUMN('Přihláška č. 1'!$D$20),4),TRUE),1)&amp; ".",IF(F24=2,INDIRECT("'"&amp;data!B142&amp;"'!"&amp;ADDRESS(ROW('Přihláška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".",IF(F24=3,INDIRECT("'"&amp;data!B142&amp;"'!"&amp;ADDRESS(ROW('Přihláška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 "&amp;INDIRECT("'"&amp;data!B142&amp;"'!"&amp;ADDRESS(ROW('Přihláška č. 1'!$C$22),COLUMN('Přihláška č. 1'!$C$22),4),TRUE)&amp;" "&amp;LEFT(INDIRECT("'"&amp;data!B142&amp;"'!"&amp;ADDRESS(ROW('Přihláška č. 1'!$D$22),COLUMN('Přihláška č. 1'!$D$22),4),TRUE),1)&amp; ".",""))),""))</f>
        <v/>
      </c>
      <c r="H24" s="48">
        <f t="shared" si="0"/>
        <v>0</v>
      </c>
      <c r="I24" s="20" t="str">
        <f ca="1">IF(A24&lt;=celkem_formaci,IF(INDIRECT("'"&amp;data!B142&amp;"'!"&amp;ADDRESS(ROW('Přihláška č. 1'!$F$8),COLUMN('Přihláška č. 1'!$F$8),4),TRUE)=chyba_kumulativni,data!B142&amp;" "&amp;chyba_listu_prihlasky,""),"")</f>
        <v/>
      </c>
    </row>
    <row r="25" spans="1:9" ht="15.75" x14ac:dyDescent="0.25">
      <c r="A25" s="97">
        <v>11</v>
      </c>
      <c r="B25" s="188" t="s">
        <v>52</v>
      </c>
      <c r="C25" s="57" t="str">
        <f ca="1">IF(celkem_formaci&gt;=A25,IF(INDIRECT("'"&amp;data!B143&amp;"'!"&amp;ADDRESS(ROW('Přihláška č. 1'!$D$8),COLUMN('Přihláška č. 1'!$D$8),4),TRUE)=0,"",INDIRECT("'"&amp;data!B143&amp;"'!"&amp;ADDRESS(ROW('Přihláška č. 1'!$D$8),COLUMN('Přihláška č. 1'!$D$8),4),TRUE)),"")</f>
        <v/>
      </c>
      <c r="D25" s="58" t="str">
        <f ca="1">IF(celkem_formaci&gt;=A25,IF(INDIRECT("'"&amp;data!B143&amp;"'!"&amp;ADDRESS(ROW('Přihláška č. 1'!$D$7),COLUMN('Přihláška č. 1'!$D$7),4),TRUE)=0,"",INDIRECT("'"&amp;data!B143&amp;"'!"&amp;ADDRESS(ROW('Přihláška č. 1'!$D$7),COLUMN('Přihláška č. 1'!$D$7),4),TRUE)/60),"")</f>
        <v/>
      </c>
      <c r="E25" s="57" t="str">
        <f ca="1">IF(celkem_formaci&gt;=A25,IFERROR(CONCATENATE(VLOOKUP(INDIRECT("'"&amp;data!B143&amp;"'!"&amp;ADDRESS(ROW('Přihláška č. 1'!$D$4),COLUMN('Přihláška č. 1'!$D$4),4),TRUE),tabulka_zkratky_soutezni_kategorie,2,0)," ",VLOOKUP(INDIRECT("'"&amp;data!B143&amp;"'!"&amp;ADDRESS(ROW('Přihláška č. 1'!$D$17),COLUMN('Přihláška č. 1'!$D$17),4),TRUE),tabulka_zkratky_vekova_kategorie,2,0)," ",IF(INDIRECT("'"&amp;data!B143&amp;"'!"&amp;ADDRESS(ROW('Přihláška č. 1'!$D$5),COLUMN('Přihláška č. 1'!$D$5),4),TRUE)=0,"",INDIRECT("'"&amp;data!B143&amp;"'!"&amp;ADDRESS(ROW('Přihláška č. 1'!$D$5),COLUMN('Přihláška č. 1'!$D$5),4),TRUE))),chyba_zkratky_soutezni_kategorie),"")</f>
        <v/>
      </c>
      <c r="F25" s="57" t="str">
        <f ca="1">IF(celkem_formaci&gt;=A25,IF(INDIRECT("'"&amp;data!B143&amp;"'!"&amp;ADDRESS(ROW('Přihláška č. 1'!$D$6),COLUMN('Přihláška č. 1'!$D$6),4),TRUE)=0,"",INDIRECT("'"&amp;data!B143&amp;"'!"&amp;ADDRESS(ROW('Přihláška č. 1'!$D$6),COLUMN('Přihláška č. 1'!$D$6),4),TRUE)),"")</f>
        <v/>
      </c>
      <c r="G25" s="57" t="str">
        <f ca="1">TRIM(IF(celkem_formaci&gt;=A25,IF(F25=1,INDIRECT("'"&amp;data!B143&amp;"'!"&amp;ADDRESS(ROW('Přihláška č. 1'!$C$20),COLUMN('Přihláška č. 1'!$C$20),4),TRUE)&amp;" "&amp; LEFT(INDIRECT("'"&amp;data!B143&amp;"'!"&amp;ADDRESS(ROW('Přihláška č. 1'!$D$20),COLUMN('Přihláška č. 1'!$D$20),4),TRUE),1)&amp; ".",IF(F25=2,INDIRECT("'"&amp;data!B143&amp;"'!"&amp;ADDRESS(ROW('Přihláška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".",IF(F25=3,INDIRECT("'"&amp;data!B143&amp;"'!"&amp;ADDRESS(ROW('Přihláška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 "&amp;INDIRECT("'"&amp;data!B143&amp;"'!"&amp;ADDRESS(ROW('Přihláška č. 1'!$C$22),COLUMN('Přihláška č. 1'!$C$22),4),TRUE)&amp;" "&amp;LEFT(INDIRECT("'"&amp;data!B143&amp;"'!"&amp;ADDRESS(ROW('Přihláška č. 1'!$D$22),COLUMN('Přihláška č. 1'!$D$22),4),TRUE),1)&amp; ".",""))),""))</f>
        <v/>
      </c>
      <c r="H25" s="48">
        <f t="shared" si="0"/>
        <v>0</v>
      </c>
      <c r="I25" s="20" t="str">
        <f ca="1">IF(A25&lt;=celkem_formaci,IF(INDIRECT("'"&amp;data!B143&amp;"'!"&amp;ADDRESS(ROW('Přihláška č. 1'!$F$8),COLUMN('Přihláška č. 1'!$F$8),4),TRUE)=chyba_kumulativni,data!B143&amp;" "&amp;chyba_listu_prihlasky,""),"")</f>
        <v/>
      </c>
    </row>
    <row r="26" spans="1:9" ht="15.75" x14ac:dyDescent="0.25">
      <c r="A26" s="97">
        <v>12</v>
      </c>
      <c r="B26" s="188" t="s">
        <v>53</v>
      </c>
      <c r="C26" s="57" t="str">
        <f ca="1">IF(celkem_formaci&gt;=A26,IF(INDIRECT("'"&amp;data!B144&amp;"'!"&amp;ADDRESS(ROW('Přihláška č. 1'!$D$8),COLUMN('Přihláška č. 1'!$D$8),4),TRUE)=0,"",INDIRECT("'"&amp;data!B144&amp;"'!"&amp;ADDRESS(ROW('Přihláška č. 1'!$D$8),COLUMN('Přihláška č. 1'!$D$8),4),TRUE)),"")</f>
        <v/>
      </c>
      <c r="D26" s="58" t="str">
        <f ca="1">IF(celkem_formaci&gt;=A26,IF(INDIRECT("'"&amp;data!B144&amp;"'!"&amp;ADDRESS(ROW('Přihláška č. 1'!$D$7),COLUMN('Přihláška č. 1'!$D$7),4),TRUE)=0,"",INDIRECT("'"&amp;data!B144&amp;"'!"&amp;ADDRESS(ROW('Přihláška č. 1'!$D$7),COLUMN('Přihláška č. 1'!$D$7),4),TRUE)/60),"")</f>
        <v/>
      </c>
      <c r="E26" s="57" t="str">
        <f ca="1">IF(celkem_formaci&gt;=A26,IFERROR(CONCATENATE(VLOOKUP(INDIRECT("'"&amp;data!B144&amp;"'!"&amp;ADDRESS(ROW('Přihláška č. 1'!$D$4),COLUMN('Přihláška č. 1'!$D$4),4),TRUE),tabulka_zkratky_soutezni_kategorie,2,0)," ",VLOOKUP(INDIRECT("'"&amp;data!B144&amp;"'!"&amp;ADDRESS(ROW('Přihláška č. 1'!$D$17),COLUMN('Přihláška č. 1'!$D$17),4),TRUE),tabulka_zkratky_vekova_kategorie,2,0)," ",IF(INDIRECT("'"&amp;data!B144&amp;"'!"&amp;ADDRESS(ROW('Přihláška č. 1'!$D$5),COLUMN('Přihláška č. 1'!$D$5),4),TRUE)=0,"",INDIRECT("'"&amp;data!B144&amp;"'!"&amp;ADDRESS(ROW('Přihláška č. 1'!$D$5),COLUMN('Přihláška č. 1'!$D$5),4),TRUE))),chyba_zkratky_soutezni_kategorie),"")</f>
        <v/>
      </c>
      <c r="F26" s="57" t="str">
        <f ca="1">IF(celkem_formaci&gt;=A26,IF(INDIRECT("'"&amp;data!B144&amp;"'!"&amp;ADDRESS(ROW('Přihláška č. 1'!$D$6),COLUMN('Přihláška č. 1'!$D$6),4),TRUE)=0,"",INDIRECT("'"&amp;data!B144&amp;"'!"&amp;ADDRESS(ROW('Přihláška č. 1'!$D$6),COLUMN('Přihláška č. 1'!$D$6),4),TRUE)),"")</f>
        <v/>
      </c>
      <c r="G26" s="57" t="str">
        <f ca="1">TRIM(IF(celkem_formaci&gt;=A26,IF(F26=1,INDIRECT("'"&amp;data!B144&amp;"'!"&amp;ADDRESS(ROW('Přihláška č. 1'!$C$20),COLUMN('Přihláška č. 1'!$C$20),4),TRUE)&amp;" "&amp; LEFT(INDIRECT("'"&amp;data!B144&amp;"'!"&amp;ADDRESS(ROW('Přihláška č. 1'!$D$20),COLUMN('Přihláška č. 1'!$D$20),4),TRUE),1)&amp; ".",IF(F26=2,INDIRECT("'"&amp;data!B144&amp;"'!"&amp;ADDRESS(ROW('Přihláška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".",IF(F26=3,INDIRECT("'"&amp;data!B144&amp;"'!"&amp;ADDRESS(ROW('Přihláška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 "&amp;INDIRECT("'"&amp;data!B144&amp;"'!"&amp;ADDRESS(ROW('Přihláška č. 1'!$C$22),COLUMN('Přihláška č. 1'!$C$22),4),TRUE)&amp;" "&amp;LEFT(INDIRECT("'"&amp;data!B144&amp;"'!"&amp;ADDRESS(ROW('Přihláška č. 1'!$D$22),COLUMN('Přihláška č. 1'!$D$22),4),TRUE),1)&amp; ".",""))),""))</f>
        <v/>
      </c>
      <c r="H26" s="48">
        <f t="shared" si="0"/>
        <v>0</v>
      </c>
      <c r="I26" s="20" t="str">
        <f ca="1">IF(A26&lt;=celkem_formaci,IF(INDIRECT("'"&amp;data!B144&amp;"'!"&amp;ADDRESS(ROW('Přihláška č. 1'!$F$8),COLUMN('Přihláška č. 1'!$F$8),4),TRUE)=chyba_kumulativni,data!B144&amp;" "&amp;chyba_listu_prihlasky,""),"")</f>
        <v/>
      </c>
    </row>
    <row r="27" spans="1:9" ht="15.75" x14ac:dyDescent="0.25">
      <c r="A27" s="97">
        <v>13</v>
      </c>
      <c r="B27" s="188" t="s">
        <v>54</v>
      </c>
      <c r="C27" s="57" t="str">
        <f ca="1">IF(celkem_formaci&gt;=A27,IF(INDIRECT("'"&amp;data!B145&amp;"'!"&amp;ADDRESS(ROW('Přihláška č. 1'!$D$8),COLUMN('Přihláška č. 1'!$D$8),4),TRUE)=0,"",INDIRECT("'"&amp;data!B145&amp;"'!"&amp;ADDRESS(ROW('Přihláška č. 1'!$D$8),COLUMN('Přihláška č. 1'!$D$8),4),TRUE)),"")</f>
        <v/>
      </c>
      <c r="D27" s="58" t="str">
        <f ca="1">IF(celkem_formaci&gt;=A27,IF(INDIRECT("'"&amp;data!B145&amp;"'!"&amp;ADDRESS(ROW('Přihláška č. 1'!$D$7),COLUMN('Přihláška č. 1'!$D$7),4),TRUE)=0,"",INDIRECT("'"&amp;data!B145&amp;"'!"&amp;ADDRESS(ROW('Přihláška č. 1'!$D$7),COLUMN('Přihláška č. 1'!$D$7),4),TRUE)/60),"")</f>
        <v/>
      </c>
      <c r="E27" s="57" t="str">
        <f ca="1">IF(celkem_formaci&gt;=A27,IFERROR(CONCATENATE(VLOOKUP(INDIRECT("'"&amp;data!B145&amp;"'!"&amp;ADDRESS(ROW('Přihláška č. 1'!$D$4),COLUMN('Přihláška č. 1'!$D$4),4),TRUE),tabulka_zkratky_soutezni_kategorie,2,0)," ",VLOOKUP(INDIRECT("'"&amp;data!B145&amp;"'!"&amp;ADDRESS(ROW('Přihláška č. 1'!$D$17),COLUMN('Přihláška č. 1'!$D$17),4),TRUE),tabulka_zkratky_vekova_kategorie,2,0)," ",IF(INDIRECT("'"&amp;data!B145&amp;"'!"&amp;ADDRESS(ROW('Přihláška č. 1'!$D$5),COLUMN('Přihláška č. 1'!$D$5),4),TRUE)=0,"",INDIRECT("'"&amp;data!B145&amp;"'!"&amp;ADDRESS(ROW('Přihláška č. 1'!$D$5),COLUMN('Přihláška č. 1'!$D$5),4),TRUE))),chyba_zkratky_soutezni_kategorie),"")</f>
        <v/>
      </c>
      <c r="F27" s="57" t="str">
        <f ca="1">IF(celkem_formaci&gt;=A27,IF(INDIRECT("'"&amp;data!B145&amp;"'!"&amp;ADDRESS(ROW('Přihláška č. 1'!$D$6),COLUMN('Přihláška č. 1'!$D$6),4),TRUE)=0,"",INDIRECT("'"&amp;data!B145&amp;"'!"&amp;ADDRESS(ROW('Přihláška č. 1'!$D$6),COLUMN('Přihláška č. 1'!$D$6),4),TRUE)),"")</f>
        <v/>
      </c>
      <c r="G27" s="57" t="str">
        <f ca="1">TRIM(IF(celkem_formaci&gt;=A27,IF(F27=1,INDIRECT("'"&amp;data!B145&amp;"'!"&amp;ADDRESS(ROW('Přihláška č. 1'!$C$20),COLUMN('Přihláška č. 1'!$C$20),4),TRUE)&amp;" "&amp; LEFT(INDIRECT("'"&amp;data!B145&amp;"'!"&amp;ADDRESS(ROW('Přihláška č. 1'!$D$20),COLUMN('Přihláška č. 1'!$D$20),4),TRUE),1)&amp; ".",IF(F27=2,INDIRECT("'"&amp;data!B145&amp;"'!"&amp;ADDRESS(ROW('Přihláška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".",IF(F27=3,INDIRECT("'"&amp;data!B145&amp;"'!"&amp;ADDRESS(ROW('Přihláška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 "&amp;INDIRECT("'"&amp;data!B145&amp;"'!"&amp;ADDRESS(ROW('Přihláška č. 1'!$C$22),COLUMN('Přihláška č. 1'!$C$22),4),TRUE)&amp;" "&amp;LEFT(INDIRECT("'"&amp;data!B145&amp;"'!"&amp;ADDRESS(ROW('Přihláška č. 1'!$D$22),COLUMN('Přihláška č. 1'!$D$22),4),TRUE),1)&amp; ".",""))),""))</f>
        <v/>
      </c>
      <c r="H27" s="48">
        <f t="shared" si="0"/>
        <v>0</v>
      </c>
      <c r="I27" s="20" t="str">
        <f ca="1">IF(A27&lt;=celkem_formaci,IF(INDIRECT("'"&amp;data!B145&amp;"'!"&amp;ADDRESS(ROW('Přihláška č. 1'!$F$8),COLUMN('Přihláška č. 1'!$F$8),4),TRUE)=chyba_kumulativni,data!B145&amp;" "&amp;chyba_listu_prihlasky,""),"")</f>
        <v/>
      </c>
    </row>
    <row r="28" spans="1:9" ht="15.75" x14ac:dyDescent="0.25">
      <c r="A28" s="97">
        <v>14</v>
      </c>
      <c r="B28" s="188" t="s">
        <v>55</v>
      </c>
      <c r="C28" s="57" t="str">
        <f ca="1">IF(celkem_formaci&gt;=A28,IF(INDIRECT("'"&amp;data!B146&amp;"'!"&amp;ADDRESS(ROW('Přihláška č. 1'!$D$8),COLUMN('Přihláška č. 1'!$D$8),4),TRUE)=0,"",INDIRECT("'"&amp;data!B146&amp;"'!"&amp;ADDRESS(ROW('Přihláška č. 1'!$D$8),COLUMN('Přihláška č. 1'!$D$8),4),TRUE)),"")</f>
        <v/>
      </c>
      <c r="D28" s="58" t="str">
        <f ca="1">IF(celkem_formaci&gt;=A28,IF(INDIRECT("'"&amp;data!B146&amp;"'!"&amp;ADDRESS(ROW('Přihláška č. 1'!$D$7),COLUMN('Přihláška č. 1'!$D$7),4),TRUE)=0,"",INDIRECT("'"&amp;data!B146&amp;"'!"&amp;ADDRESS(ROW('Přihláška č. 1'!$D$7),COLUMN('Přihláška č. 1'!$D$7),4),TRUE)/60),"")</f>
        <v/>
      </c>
      <c r="E28" s="57" t="str">
        <f ca="1">IF(celkem_formaci&gt;=A28,IFERROR(CONCATENATE(VLOOKUP(INDIRECT("'"&amp;data!B146&amp;"'!"&amp;ADDRESS(ROW('Přihláška č. 1'!$D$4),COLUMN('Přihláška č. 1'!$D$4),4),TRUE),tabulka_zkratky_soutezni_kategorie,2,0)," ",VLOOKUP(INDIRECT("'"&amp;data!B146&amp;"'!"&amp;ADDRESS(ROW('Přihláška č. 1'!$D$17),COLUMN('Přihláška č. 1'!$D$17),4),TRUE),tabulka_zkratky_vekova_kategorie,2,0)," ",IF(INDIRECT("'"&amp;data!B146&amp;"'!"&amp;ADDRESS(ROW('Přihláška č. 1'!$D$5),COLUMN('Přihláška č. 1'!$D$5),4),TRUE)=0,"",INDIRECT("'"&amp;data!B146&amp;"'!"&amp;ADDRESS(ROW('Přihláška č. 1'!$D$5),COLUMN('Přihláška č. 1'!$D$5),4),TRUE))),chyba_zkratky_soutezni_kategorie),"")</f>
        <v/>
      </c>
      <c r="F28" s="57" t="str">
        <f ca="1">IF(celkem_formaci&gt;=A28,IF(INDIRECT("'"&amp;data!B146&amp;"'!"&amp;ADDRESS(ROW('Přihláška č. 1'!$D$6),COLUMN('Přihláška č. 1'!$D$6),4),TRUE)=0,"",INDIRECT("'"&amp;data!B146&amp;"'!"&amp;ADDRESS(ROW('Přihláška č. 1'!$D$6),COLUMN('Přihláška č. 1'!$D$6),4),TRUE)),"")</f>
        <v/>
      </c>
      <c r="G28" s="57" t="str">
        <f ca="1">TRIM(IF(celkem_formaci&gt;=A28,IF(F28=1,INDIRECT("'"&amp;data!B146&amp;"'!"&amp;ADDRESS(ROW('Přihláška č. 1'!$C$20),COLUMN('Přihláška č. 1'!$C$20),4),TRUE)&amp;" "&amp; LEFT(INDIRECT("'"&amp;data!B146&amp;"'!"&amp;ADDRESS(ROW('Přihláška č. 1'!$D$20),COLUMN('Přihláška č. 1'!$D$20),4),TRUE),1)&amp; ".",IF(F28=2,INDIRECT("'"&amp;data!B146&amp;"'!"&amp;ADDRESS(ROW('Přihláška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".",IF(F28=3,INDIRECT("'"&amp;data!B146&amp;"'!"&amp;ADDRESS(ROW('Přihláška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 "&amp;INDIRECT("'"&amp;data!B146&amp;"'!"&amp;ADDRESS(ROW('Přihláška č. 1'!$C$22),COLUMN('Přihláška č. 1'!$C$22),4),TRUE)&amp;" "&amp;LEFT(INDIRECT("'"&amp;data!B146&amp;"'!"&amp;ADDRESS(ROW('Přihláška č. 1'!$D$22),COLUMN('Přihláška č. 1'!$D$22),4),TRUE),1)&amp; ".",""))),""))</f>
        <v/>
      </c>
      <c r="H28" s="48">
        <f t="shared" si="0"/>
        <v>0</v>
      </c>
      <c r="I28" s="20" t="str">
        <f ca="1">IF(A28&lt;=celkem_formaci,IF(INDIRECT("'"&amp;data!B146&amp;"'!"&amp;ADDRESS(ROW('Přihláška č. 1'!$F$8),COLUMN('Přihláška č. 1'!$F$8),4),TRUE)=chyba_kumulativni,data!B146&amp;" "&amp;chyba_listu_prihlasky,""),"")</f>
        <v/>
      </c>
    </row>
    <row r="29" spans="1:9" ht="15.75" x14ac:dyDescent="0.25">
      <c r="A29" s="97">
        <v>15</v>
      </c>
      <c r="B29" s="188" t="s">
        <v>56</v>
      </c>
      <c r="C29" s="57" t="str">
        <f ca="1">IF(celkem_formaci&gt;=A29,IF(INDIRECT("'"&amp;data!B147&amp;"'!"&amp;ADDRESS(ROW('Přihláška č. 1'!$D$8),COLUMN('Přihláška č. 1'!$D$8),4),TRUE)=0,"",INDIRECT("'"&amp;data!B147&amp;"'!"&amp;ADDRESS(ROW('Přihláška č. 1'!$D$8),COLUMN('Přihláška č. 1'!$D$8),4),TRUE)),"")</f>
        <v/>
      </c>
      <c r="D29" s="58" t="str">
        <f ca="1">IF(celkem_formaci&gt;=A29,IF(INDIRECT("'"&amp;data!B147&amp;"'!"&amp;ADDRESS(ROW('Přihláška č. 1'!$D$7),COLUMN('Přihláška č. 1'!$D$7),4),TRUE)=0,"",INDIRECT("'"&amp;data!B147&amp;"'!"&amp;ADDRESS(ROW('Přihláška č. 1'!$D$7),COLUMN('Přihláška č. 1'!$D$7),4),TRUE)/60),"")</f>
        <v/>
      </c>
      <c r="E29" s="57" t="str">
        <f ca="1">IF(celkem_formaci&gt;=A29,IFERROR(CONCATENATE(VLOOKUP(INDIRECT("'"&amp;data!B147&amp;"'!"&amp;ADDRESS(ROW('Přihláška č. 1'!$D$4),COLUMN('Přihláška č. 1'!$D$4),4),TRUE),tabulka_zkratky_soutezni_kategorie,2,0)," ",VLOOKUP(INDIRECT("'"&amp;data!B147&amp;"'!"&amp;ADDRESS(ROW('Přihláška č. 1'!$D$17),COLUMN('Přihláška č. 1'!$D$17),4),TRUE),tabulka_zkratky_vekova_kategorie,2,0)," ",IF(INDIRECT("'"&amp;data!B147&amp;"'!"&amp;ADDRESS(ROW('Přihláška č. 1'!$D$5),COLUMN('Přihláška č. 1'!$D$5),4),TRUE)=0,"",INDIRECT("'"&amp;data!B147&amp;"'!"&amp;ADDRESS(ROW('Přihláška č. 1'!$D$5),COLUMN('Přihláška č. 1'!$D$5),4),TRUE))),chyba_zkratky_soutezni_kategorie),"")</f>
        <v/>
      </c>
      <c r="F29" s="57" t="str">
        <f ca="1">IF(celkem_formaci&gt;=A29,IF(INDIRECT("'"&amp;data!B147&amp;"'!"&amp;ADDRESS(ROW('Přihláška č. 1'!$D$6),COLUMN('Přihláška č. 1'!$D$6),4),TRUE)=0,"",INDIRECT("'"&amp;data!B147&amp;"'!"&amp;ADDRESS(ROW('Přihláška č. 1'!$D$6),COLUMN('Přihláška č. 1'!$D$6),4),TRUE)),"")</f>
        <v/>
      </c>
      <c r="G29" s="57" t="str">
        <f ca="1">TRIM(IF(celkem_formaci&gt;=A29,IF(F29=1,INDIRECT("'"&amp;data!B147&amp;"'!"&amp;ADDRESS(ROW('Přihláška č. 1'!$C$20),COLUMN('Přihláška č. 1'!$C$20),4),TRUE)&amp;" "&amp; LEFT(INDIRECT("'"&amp;data!B147&amp;"'!"&amp;ADDRESS(ROW('Přihláška č. 1'!$D$20),COLUMN('Přihláška č. 1'!$D$20),4),TRUE),1)&amp; ".",IF(F29=2,INDIRECT("'"&amp;data!B147&amp;"'!"&amp;ADDRESS(ROW('Přihláška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".",IF(F29=3,INDIRECT("'"&amp;data!B147&amp;"'!"&amp;ADDRESS(ROW('Přihláška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 "&amp;INDIRECT("'"&amp;data!B147&amp;"'!"&amp;ADDRESS(ROW('Přihláška č. 1'!$C$22),COLUMN('Přihláška č. 1'!$C$22),4),TRUE)&amp;" "&amp;LEFT(INDIRECT("'"&amp;data!B147&amp;"'!"&amp;ADDRESS(ROW('Přihláška č. 1'!$D$22),COLUMN('Přihláška č. 1'!$D$22),4),TRUE),1)&amp; ".",""))),""))</f>
        <v/>
      </c>
      <c r="H29" s="48">
        <f t="shared" si="0"/>
        <v>0</v>
      </c>
      <c r="I29" s="20" t="str">
        <f ca="1">IF(A29&lt;=celkem_formaci,IF(INDIRECT("'"&amp;data!B147&amp;"'!"&amp;ADDRESS(ROW('Přihláška č. 1'!$F$8),COLUMN('Přihláška č. 1'!$F$8),4),TRUE)=chyba_kumulativni,data!B147&amp;" "&amp;chyba_listu_prihlasky,""),"")</f>
        <v/>
      </c>
    </row>
    <row r="30" spans="1:9" ht="15.75" x14ac:dyDescent="0.25">
      <c r="A30" s="97">
        <v>16</v>
      </c>
      <c r="B30" s="188" t="s">
        <v>57</v>
      </c>
      <c r="C30" s="57" t="str">
        <f ca="1">IF(celkem_formaci&gt;=A30,IF(INDIRECT("'"&amp;data!B148&amp;"'!"&amp;ADDRESS(ROW('Přihláška č. 1'!$D$8),COLUMN('Přihláška č. 1'!$D$8),4),TRUE)=0,"",INDIRECT("'"&amp;data!B148&amp;"'!"&amp;ADDRESS(ROW('Přihláška č. 1'!$D$8),COLUMN('Přihláška č. 1'!$D$8),4),TRUE)),"")</f>
        <v/>
      </c>
      <c r="D30" s="58" t="str">
        <f ca="1">IF(celkem_formaci&gt;=A30,IF(INDIRECT("'"&amp;data!B148&amp;"'!"&amp;ADDRESS(ROW('Přihláška č. 1'!$D$7),COLUMN('Přihláška č. 1'!$D$7),4),TRUE)=0,"",INDIRECT("'"&amp;data!B148&amp;"'!"&amp;ADDRESS(ROW('Přihláška č. 1'!$D$7),COLUMN('Přihláška č. 1'!$D$7),4),TRUE)/60),"")</f>
        <v/>
      </c>
      <c r="E30" s="57" t="str">
        <f ca="1">IF(celkem_formaci&gt;=A30,IFERROR(CONCATENATE(VLOOKUP(INDIRECT("'"&amp;data!B148&amp;"'!"&amp;ADDRESS(ROW('Přihláška č. 1'!$D$4),COLUMN('Přihláška č. 1'!$D$4),4),TRUE),tabulka_zkratky_soutezni_kategorie,2,0)," ",VLOOKUP(INDIRECT("'"&amp;data!B148&amp;"'!"&amp;ADDRESS(ROW('Přihláška č. 1'!$D$17),COLUMN('Přihláška č. 1'!$D$17),4),TRUE),tabulka_zkratky_vekova_kategorie,2,0)," ",IF(INDIRECT("'"&amp;data!B148&amp;"'!"&amp;ADDRESS(ROW('Přihláška č. 1'!$D$5),COLUMN('Přihláška č. 1'!$D$5),4),TRUE)=0,"",INDIRECT("'"&amp;data!B148&amp;"'!"&amp;ADDRESS(ROW('Přihláška č. 1'!$D$5),COLUMN('Přihláška č. 1'!$D$5),4),TRUE))),chyba_zkratky_soutezni_kategorie),"")</f>
        <v/>
      </c>
      <c r="F30" s="57" t="str">
        <f ca="1">IF(celkem_formaci&gt;=A30,IF(INDIRECT("'"&amp;data!B148&amp;"'!"&amp;ADDRESS(ROW('Přihláška č. 1'!$D$6),COLUMN('Přihláška č. 1'!$D$6),4),TRUE)=0,"",INDIRECT("'"&amp;data!B148&amp;"'!"&amp;ADDRESS(ROW('Přihláška č. 1'!$D$6),COLUMN('Přihláška č. 1'!$D$6),4),TRUE)),"")</f>
        <v/>
      </c>
      <c r="G30" s="57" t="str">
        <f ca="1">TRIM(IF(celkem_formaci&gt;=A30,IF(F30=1,INDIRECT("'"&amp;data!B148&amp;"'!"&amp;ADDRESS(ROW('Přihláška č. 1'!$C$20),COLUMN('Přihláška č. 1'!$C$20),4),TRUE)&amp;" "&amp; LEFT(INDIRECT("'"&amp;data!B148&amp;"'!"&amp;ADDRESS(ROW('Přihláška č. 1'!$D$20),COLUMN('Přihláška č. 1'!$D$20),4),TRUE),1)&amp; ".",IF(F30=2,INDIRECT("'"&amp;data!B148&amp;"'!"&amp;ADDRESS(ROW('Přihláška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".",IF(F30=3,INDIRECT("'"&amp;data!B148&amp;"'!"&amp;ADDRESS(ROW('Přihláška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 "&amp;INDIRECT("'"&amp;data!B148&amp;"'!"&amp;ADDRESS(ROW('Přihláška č. 1'!$C$22),COLUMN('Přihláška č. 1'!$C$22),4),TRUE)&amp;" "&amp;LEFT(INDIRECT("'"&amp;data!B148&amp;"'!"&amp;ADDRESS(ROW('Přihláška č. 1'!$D$22),COLUMN('Přihláška č. 1'!$D$22),4),TRUE),1)&amp; ".",""))),""))</f>
        <v/>
      </c>
      <c r="H30" s="48">
        <f t="shared" si="0"/>
        <v>0</v>
      </c>
      <c r="I30" s="20" t="str">
        <f ca="1">IF(A30&lt;=celkem_formaci,IF(INDIRECT("'"&amp;data!B148&amp;"'!"&amp;ADDRESS(ROW('Přihláška č. 1'!$F$8),COLUMN('Přihláška č. 1'!$F$8),4),TRUE)=chyba_kumulativni,data!B148&amp;" "&amp;chyba_listu_prihlasky,""),"")</f>
        <v/>
      </c>
    </row>
    <row r="31" spans="1:9" ht="15.75" x14ac:dyDescent="0.25">
      <c r="A31" s="97">
        <v>17</v>
      </c>
      <c r="B31" s="188" t="s">
        <v>58</v>
      </c>
      <c r="C31" s="57" t="str">
        <f ca="1">IF(celkem_formaci&gt;=A31,IF(INDIRECT("'"&amp;data!B149&amp;"'!"&amp;ADDRESS(ROW('Přihláška č. 1'!$D$8),COLUMN('Přihláška č. 1'!$D$8),4),TRUE)=0,"",INDIRECT("'"&amp;data!B149&amp;"'!"&amp;ADDRESS(ROW('Přihláška č. 1'!$D$8),COLUMN('Přihláška č. 1'!$D$8),4),TRUE)),"")</f>
        <v/>
      </c>
      <c r="D31" s="58" t="str">
        <f ca="1">IF(celkem_formaci&gt;=A31,IF(INDIRECT("'"&amp;data!B149&amp;"'!"&amp;ADDRESS(ROW('Přihláška č. 1'!$D$7),COLUMN('Přihláška č. 1'!$D$7),4),TRUE)=0,"",INDIRECT("'"&amp;data!B149&amp;"'!"&amp;ADDRESS(ROW('Přihláška č. 1'!$D$7),COLUMN('Přihláška č. 1'!$D$7),4),TRUE)/60),"")</f>
        <v/>
      </c>
      <c r="E31" s="57" t="str">
        <f ca="1">IF(celkem_formaci&gt;=A31,IFERROR(CONCATENATE(VLOOKUP(INDIRECT("'"&amp;data!B149&amp;"'!"&amp;ADDRESS(ROW('Přihláška č. 1'!$D$4),COLUMN('Přihláška č. 1'!$D$4),4),TRUE),tabulka_zkratky_soutezni_kategorie,2,0)," ",VLOOKUP(INDIRECT("'"&amp;data!B149&amp;"'!"&amp;ADDRESS(ROW('Přihláška č. 1'!$D$17),COLUMN('Přihláška č. 1'!$D$17),4),TRUE),tabulka_zkratky_vekova_kategorie,2,0)," ",IF(INDIRECT("'"&amp;data!B149&amp;"'!"&amp;ADDRESS(ROW('Přihláška č. 1'!$D$5),COLUMN('Přihláška č. 1'!$D$5),4),TRUE)=0,"",INDIRECT("'"&amp;data!B149&amp;"'!"&amp;ADDRESS(ROW('Přihláška č. 1'!$D$5),COLUMN('Přihláška č. 1'!$D$5),4),TRUE))),chyba_zkratky_soutezni_kategorie),"")</f>
        <v/>
      </c>
      <c r="F31" s="57" t="str">
        <f ca="1">IF(celkem_formaci&gt;=A31,IF(INDIRECT("'"&amp;data!B149&amp;"'!"&amp;ADDRESS(ROW('Přihláška č. 1'!$D$6),COLUMN('Přihláška č. 1'!$D$6),4),TRUE)=0,"",INDIRECT("'"&amp;data!B149&amp;"'!"&amp;ADDRESS(ROW('Přihláška č. 1'!$D$6),COLUMN('Přihláška č. 1'!$D$6),4),TRUE)),"")</f>
        <v/>
      </c>
      <c r="G31" s="57" t="str">
        <f ca="1">TRIM(IF(celkem_formaci&gt;=A31,IF(F31=1,INDIRECT("'"&amp;data!B149&amp;"'!"&amp;ADDRESS(ROW('Přihláška č. 1'!$C$20),COLUMN('Přihláška č. 1'!$C$20),4),TRUE)&amp;" "&amp; LEFT(INDIRECT("'"&amp;data!B149&amp;"'!"&amp;ADDRESS(ROW('Přihláška č. 1'!$D$20),COLUMN('Přihláška č. 1'!$D$20),4),TRUE),1)&amp; ".",IF(F31=2,INDIRECT("'"&amp;data!B149&amp;"'!"&amp;ADDRESS(ROW('Přihláška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".",IF(F31=3,INDIRECT("'"&amp;data!B149&amp;"'!"&amp;ADDRESS(ROW('Přihláška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 "&amp;INDIRECT("'"&amp;data!B149&amp;"'!"&amp;ADDRESS(ROW('Přihláška č. 1'!$C$22),COLUMN('Přihláška č. 1'!$C$22),4),TRUE)&amp;" "&amp;LEFT(INDIRECT("'"&amp;data!B149&amp;"'!"&amp;ADDRESS(ROW('Přihláška č. 1'!$D$22),COLUMN('Přihláška č. 1'!$D$22),4),TRUE),1)&amp; ".",""))),""))</f>
        <v/>
      </c>
      <c r="H31" s="48">
        <f t="shared" si="0"/>
        <v>0</v>
      </c>
      <c r="I31" s="20" t="str">
        <f ca="1">IF(A31&lt;=celkem_formaci,IF(INDIRECT("'"&amp;data!B149&amp;"'!"&amp;ADDRESS(ROW('Přihláška č. 1'!$F$8),COLUMN('Přihláška č. 1'!$F$8),4),TRUE)=chyba_kumulativni,data!B149&amp;" "&amp;chyba_listu_prihlasky,""),"")</f>
        <v/>
      </c>
    </row>
    <row r="32" spans="1:9" ht="15.75" x14ac:dyDescent="0.25">
      <c r="A32" s="97">
        <v>18</v>
      </c>
      <c r="B32" s="188" t="s">
        <v>59</v>
      </c>
      <c r="C32" s="57" t="str">
        <f ca="1">IF(celkem_formaci&gt;=A32,IF(INDIRECT("'"&amp;data!B150&amp;"'!"&amp;ADDRESS(ROW('Přihláška č. 1'!$D$8),COLUMN('Přihláška č. 1'!$D$8),4),TRUE)=0,"",INDIRECT("'"&amp;data!B150&amp;"'!"&amp;ADDRESS(ROW('Přihláška č. 1'!$D$8),COLUMN('Přihláška č. 1'!$D$8),4),TRUE)),"")</f>
        <v/>
      </c>
      <c r="D32" s="58" t="str">
        <f ca="1">IF(celkem_formaci&gt;=A32,IF(INDIRECT("'"&amp;data!B150&amp;"'!"&amp;ADDRESS(ROW('Přihláška č. 1'!$D$7),COLUMN('Přihláška č. 1'!$D$7),4),TRUE)=0,"",INDIRECT("'"&amp;data!B150&amp;"'!"&amp;ADDRESS(ROW('Přihláška č. 1'!$D$7),COLUMN('Přihláška č. 1'!$D$7),4),TRUE)/60),"")</f>
        <v/>
      </c>
      <c r="E32" s="57" t="str">
        <f ca="1">IF(celkem_formaci&gt;=A32,IFERROR(CONCATENATE(VLOOKUP(INDIRECT("'"&amp;data!B150&amp;"'!"&amp;ADDRESS(ROW('Přihláška č. 1'!$D$4),COLUMN('Přihláška č. 1'!$D$4),4),TRUE),tabulka_zkratky_soutezni_kategorie,2,0)," ",VLOOKUP(INDIRECT("'"&amp;data!B150&amp;"'!"&amp;ADDRESS(ROW('Přihláška č. 1'!$D$17),COLUMN('Přihláška č. 1'!$D$17),4),TRUE),tabulka_zkratky_vekova_kategorie,2,0)," ",IF(INDIRECT("'"&amp;data!B150&amp;"'!"&amp;ADDRESS(ROW('Přihláška č. 1'!$D$5),COLUMN('Přihláška č. 1'!$D$5),4),TRUE)=0,"",INDIRECT("'"&amp;data!B150&amp;"'!"&amp;ADDRESS(ROW('Přihláška č. 1'!$D$5),COLUMN('Přihláška č. 1'!$D$5),4),TRUE))),chyba_zkratky_soutezni_kategorie),"")</f>
        <v/>
      </c>
      <c r="F32" s="57" t="str">
        <f ca="1">IF(celkem_formaci&gt;=A32,IF(INDIRECT("'"&amp;data!B150&amp;"'!"&amp;ADDRESS(ROW('Přihláška č. 1'!$D$6),COLUMN('Přihláška č. 1'!$D$6),4),TRUE)=0,"",INDIRECT("'"&amp;data!B150&amp;"'!"&amp;ADDRESS(ROW('Přihláška č. 1'!$D$6),COLUMN('Přihláška č. 1'!$D$6),4),TRUE)),"")</f>
        <v/>
      </c>
      <c r="G32" s="57" t="str">
        <f ca="1">TRIM(IF(celkem_formaci&gt;=A32,IF(F32=1,INDIRECT("'"&amp;data!B150&amp;"'!"&amp;ADDRESS(ROW('Přihláška č. 1'!$C$20),COLUMN('Přihláška č. 1'!$C$20),4),TRUE)&amp;" "&amp; LEFT(INDIRECT("'"&amp;data!B150&amp;"'!"&amp;ADDRESS(ROW('Přihláška č. 1'!$D$20),COLUMN('Přihláška č. 1'!$D$20),4),TRUE),1)&amp; ".",IF(F32=2,INDIRECT("'"&amp;data!B150&amp;"'!"&amp;ADDRESS(ROW('Přihláška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".",IF(F32=3,INDIRECT("'"&amp;data!B150&amp;"'!"&amp;ADDRESS(ROW('Přihláška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 "&amp;INDIRECT("'"&amp;data!B150&amp;"'!"&amp;ADDRESS(ROW('Přihláška č. 1'!$C$22),COLUMN('Přihláška č. 1'!$C$22),4),TRUE)&amp;" "&amp;LEFT(INDIRECT("'"&amp;data!B150&amp;"'!"&amp;ADDRESS(ROW('Přihláška č. 1'!$D$22),COLUMN('Přihláška č. 1'!$D$22),4),TRUE),1)&amp; ".",""))),""))</f>
        <v/>
      </c>
      <c r="H32" s="48">
        <f t="shared" si="0"/>
        <v>0</v>
      </c>
      <c r="I32" s="20" t="str">
        <f ca="1">IF(A32&lt;=celkem_formaci,IF(INDIRECT("'"&amp;data!B150&amp;"'!"&amp;ADDRESS(ROW('Přihláška č. 1'!$F$8),COLUMN('Přihláška č. 1'!$F$8),4),TRUE)=chyba_kumulativni,data!B150&amp;" "&amp;chyba_listu_prihlasky,""),"")</f>
        <v/>
      </c>
    </row>
    <row r="33" spans="1:9" ht="15.75" x14ac:dyDescent="0.25">
      <c r="A33" s="97">
        <v>19</v>
      </c>
      <c r="B33" s="188" t="s">
        <v>60</v>
      </c>
      <c r="C33" s="57" t="str">
        <f ca="1">IF(celkem_formaci&gt;=A33,IF(INDIRECT("'"&amp;data!B151&amp;"'!"&amp;ADDRESS(ROW('Přihláška č. 1'!$D$8),COLUMN('Přihláška č. 1'!$D$8),4),TRUE)=0,"",INDIRECT("'"&amp;data!B151&amp;"'!"&amp;ADDRESS(ROW('Přihláška č. 1'!$D$8),COLUMN('Přihláška č. 1'!$D$8),4),TRUE)),"")</f>
        <v/>
      </c>
      <c r="D33" s="58" t="str">
        <f ca="1">IF(celkem_formaci&gt;=A33,IF(INDIRECT("'"&amp;data!B151&amp;"'!"&amp;ADDRESS(ROW('Přihláška č. 1'!$D$7),COLUMN('Přihláška č. 1'!$D$7),4),TRUE)=0,"",INDIRECT("'"&amp;data!B151&amp;"'!"&amp;ADDRESS(ROW('Přihláška č. 1'!$D$7),COLUMN('Přihláška č. 1'!$D$7),4),TRUE)/60),"")</f>
        <v/>
      </c>
      <c r="E33" s="57" t="str">
        <f ca="1">IF(celkem_formaci&gt;=A33,IFERROR(CONCATENATE(VLOOKUP(INDIRECT("'"&amp;data!B151&amp;"'!"&amp;ADDRESS(ROW('Přihláška č. 1'!$D$4),COLUMN('Přihláška č. 1'!$D$4),4),TRUE),tabulka_zkratky_soutezni_kategorie,2,0)," ",VLOOKUP(INDIRECT("'"&amp;data!B151&amp;"'!"&amp;ADDRESS(ROW('Přihláška č. 1'!$D$17),COLUMN('Přihláška č. 1'!$D$17),4),TRUE),tabulka_zkratky_vekova_kategorie,2,0)," ",IF(INDIRECT("'"&amp;data!B151&amp;"'!"&amp;ADDRESS(ROW('Přihláška č. 1'!$D$5),COLUMN('Přihláška č. 1'!$D$5),4),TRUE)=0,"",INDIRECT("'"&amp;data!B151&amp;"'!"&amp;ADDRESS(ROW('Přihláška č. 1'!$D$5),COLUMN('Přihláška č. 1'!$D$5),4),TRUE))),chyba_zkratky_soutezni_kategorie),"")</f>
        <v/>
      </c>
      <c r="F33" s="57" t="str">
        <f ca="1">IF(celkem_formaci&gt;=A33,IF(INDIRECT("'"&amp;data!B151&amp;"'!"&amp;ADDRESS(ROW('Přihláška č. 1'!$D$6),COLUMN('Přihláška č. 1'!$D$6),4),TRUE)=0,"",INDIRECT("'"&amp;data!B151&amp;"'!"&amp;ADDRESS(ROW('Přihláška č. 1'!$D$6),COLUMN('Přihláška č. 1'!$D$6),4),TRUE)),"")</f>
        <v/>
      </c>
      <c r="G33" s="57" t="str">
        <f ca="1">TRIM(IF(celkem_formaci&gt;=A33,IF(F33=1,INDIRECT("'"&amp;data!B151&amp;"'!"&amp;ADDRESS(ROW('Přihláška č. 1'!$C$20),COLUMN('Přihláška č. 1'!$C$20),4),TRUE)&amp;" "&amp; LEFT(INDIRECT("'"&amp;data!B151&amp;"'!"&amp;ADDRESS(ROW('Přihláška č. 1'!$D$20),COLUMN('Přihláška č. 1'!$D$20),4),TRUE),1)&amp; ".",IF(F33=2,INDIRECT("'"&amp;data!B151&amp;"'!"&amp;ADDRESS(ROW('Přihláška č. 1'!$C$20),COLUMN('Přihláška č. 1'!$C$20),4),TRUE)&amp;" "&amp; LEFT(INDIRECT("'"&amp;data!B151&amp;"'!"&amp;ADDRESS(ROW('Přihláška č. 1'!$D$20),COLUMN('Přihláška č. 1'!$D$20),4),TRUE),1)&amp; "., " &amp;INDIRECT("'"&amp;data!B151&amp;"'!"&amp;ADDRESS(ROW('Přihláška č. 1'!$C$21),COLUMN('Přihláška č. 1'!$C$21),4),TRUE)&amp;" "&amp;LEFT(INDIRECT("'"&amp;data!B151&amp;"'!"&amp;ADDRESS(ROW('Přihláška č. 1'!$D$21),COLUMN('Přihláška č. 1'!$D$21),4),TRUE),1)&amp; ".",IF(F33=3,INDIRECT("'"&amp;data!B151&amp;"'!"&amp;ADDRESS(ROW('Přihláška č. 1'!$C$20),COLUMN('Přihláška č. 1'!$C$20),4),TRUE)&amp;" "&amp; LEFT(INDIRECT("'"&amp;data!B151&amp;"'!"&amp;ADDRESS(ROW('Přihláška č. 1'!$D$20),COLUMN('Přihláška č. 1'!$D$20),4),TRUE),1)&amp; "., " &amp;INDIRECT("'"&amp;data!B151&amp;"'!"&amp;ADDRESS(ROW('Přihláška č. 1'!$C$21),COLUMN('Přihláška č. 1'!$C$21),4),TRUE)&amp;" "&amp;LEFT(INDIRECT("'"&amp;data!B151&amp;"'!"&amp;ADDRESS(ROW('Přihláška č. 1'!$D$21),COLUMN('Přihláška č. 1'!$D$21),4),TRUE),1)&amp; "., "&amp;INDIRECT("'"&amp;data!B151&amp;"'!"&amp;ADDRESS(ROW('Přihláška č. 1'!$C$22),COLUMN('Přihláška č. 1'!$C$22),4),TRUE)&amp;" "&amp;LEFT(INDIRECT("'"&amp;data!B151&amp;"'!"&amp;ADDRESS(ROW('Přihláška č. 1'!$D$22),COLUMN('Přihláška č. 1'!$D$22),4),TRUE),1)&amp; ".",""))),""))</f>
        <v/>
      </c>
      <c r="H33" s="48">
        <f t="shared" si="0"/>
        <v>0</v>
      </c>
      <c r="I33" s="20" t="str">
        <f ca="1">IF(A33&lt;=celkem_formaci,IF(INDIRECT("'"&amp;data!B151&amp;"'!"&amp;ADDRESS(ROW('Přihláška č. 1'!$F$8),COLUMN('Přihláška č. 1'!$F$8),4),TRUE)=chyba_kumulativni,data!B151&amp;" "&amp;chyba_listu_prihlasky,""),"")</f>
        <v/>
      </c>
    </row>
    <row r="34" spans="1:9" ht="16.5" thickBot="1" x14ac:dyDescent="0.3">
      <c r="A34" s="97">
        <v>20</v>
      </c>
      <c r="B34" s="189" t="s">
        <v>61</v>
      </c>
      <c r="C34" s="59" t="str">
        <f ca="1">IF(celkem_formaci&gt;=A34,IF(INDIRECT("'"&amp;data!B152&amp;"'!"&amp;ADDRESS(ROW('Přihláška č. 1'!$D$8),COLUMN('Přihláška č. 1'!$D$8),4),TRUE)=0,"",INDIRECT("'"&amp;data!B152&amp;"'!"&amp;ADDRESS(ROW('Přihláška č. 1'!$D$8),COLUMN('Přihláška č. 1'!$D$8),4),TRUE)),"")</f>
        <v/>
      </c>
      <c r="D34" s="60" t="str">
        <f ca="1">IF(celkem_formaci&gt;=A34,IF(INDIRECT("'"&amp;data!B152&amp;"'!"&amp;ADDRESS(ROW('Přihláška č. 1'!$D$7),COLUMN('Přihláška č. 1'!$D$7),4),TRUE)=0,"",INDIRECT("'"&amp;data!B152&amp;"'!"&amp;ADDRESS(ROW('Přihláška č. 1'!$D$7),COLUMN('Přihláška č. 1'!$D$7),4),TRUE)/60),"")</f>
        <v/>
      </c>
      <c r="E34" s="59" t="str">
        <f ca="1">IF(celkem_formaci&gt;=A34,IFERROR(CONCATENATE(VLOOKUP(INDIRECT("'"&amp;data!B152&amp;"'!"&amp;ADDRESS(ROW('Přihláška č. 1'!$D$4),COLUMN('Přihláška č. 1'!$D$4),4),TRUE),tabulka_zkratky_soutezni_kategorie,2,0)," ",VLOOKUP(INDIRECT("'"&amp;data!B152&amp;"'!"&amp;ADDRESS(ROW('Přihláška č. 1'!$D$17),COLUMN('Přihláška č. 1'!$D$17),4),TRUE),tabulka_zkratky_vekova_kategorie,2,0)," ",IF(INDIRECT("'"&amp;data!B152&amp;"'!"&amp;ADDRESS(ROW('Přihláška č. 1'!$D$5),COLUMN('Přihláška č. 1'!$D$5),4),TRUE)=0,"",INDIRECT("'"&amp;data!B152&amp;"'!"&amp;ADDRESS(ROW('Přihláška č. 1'!$D$5),COLUMN('Přihláška č. 1'!$D$5),4),TRUE))),chyba_zkratky_soutezni_kategorie),"")</f>
        <v/>
      </c>
      <c r="F34" s="59" t="str">
        <f ca="1">IF(celkem_formaci&gt;=A34,IF(INDIRECT("'"&amp;data!B152&amp;"'!"&amp;ADDRESS(ROW('Přihláška č. 1'!$D$6),COLUMN('Přihláška č. 1'!$D$6),4),TRUE)=0,"",INDIRECT("'"&amp;data!B152&amp;"'!"&amp;ADDRESS(ROW('Přihláška č. 1'!$D$6),COLUMN('Přihláška č. 1'!$D$6),4),TRUE)),"")</f>
        <v/>
      </c>
      <c r="G34" s="59" t="str">
        <f ca="1">TRIM(IF(celkem_formaci&gt;=A34,IF(F34=1,INDIRECT("'"&amp;data!B152&amp;"'!"&amp;ADDRESS(ROW('Přihláška č. 1'!$C$20),COLUMN('Přihláška č. 1'!$C$20),4),TRUE)&amp;" "&amp; LEFT(INDIRECT("'"&amp;data!B152&amp;"'!"&amp;ADDRESS(ROW('Přihláška č. 1'!$D$20),COLUMN('Přihláška č. 1'!$D$20),4),TRUE),1)&amp; ".",IF(F34=2,INDIRECT("'"&amp;data!B152&amp;"'!"&amp;ADDRESS(ROW('Přihláška č. 1'!$C$20),COLUMN('Přihláška č. 1'!$C$20),4),TRUE)&amp;" "&amp; LEFT(INDIRECT("'"&amp;data!B152&amp;"'!"&amp;ADDRESS(ROW('Přihláška č. 1'!$D$20),COLUMN('Přihláška č. 1'!$D$20),4),TRUE),1)&amp; "., " &amp;INDIRECT("'"&amp;data!B152&amp;"'!"&amp;ADDRESS(ROW('Přihláška č. 1'!$C$21),COLUMN('Přihláška č. 1'!$C$21),4),TRUE)&amp;" "&amp;LEFT(INDIRECT("'"&amp;data!B152&amp;"'!"&amp;ADDRESS(ROW('Přihláška č. 1'!$D$21),COLUMN('Přihláška č. 1'!$D$21),4),TRUE),1)&amp; ".",IF(F34=3,INDIRECT("'"&amp;data!B152&amp;"'!"&amp;ADDRESS(ROW('Přihláška č. 1'!$C$20),COLUMN('Přihláška č. 1'!$C$20),4),TRUE)&amp;" "&amp; LEFT(INDIRECT("'"&amp;data!B152&amp;"'!"&amp;ADDRESS(ROW('Přihláška č. 1'!$D$20),COLUMN('Přihláška č. 1'!$D$20),4),TRUE),1)&amp; "., " &amp;INDIRECT("'"&amp;data!B152&amp;"'!"&amp;ADDRESS(ROW('Přihláška č. 1'!$C$21),COLUMN('Přihláška č. 1'!$C$21),4),TRUE)&amp;" "&amp;LEFT(INDIRECT("'"&amp;data!B152&amp;"'!"&amp;ADDRESS(ROW('Přihláška č. 1'!$D$21),COLUMN('Přihláška č. 1'!$D$21),4),TRUE),1)&amp; "., "&amp;INDIRECT("'"&amp;data!B152&amp;"'!"&amp;ADDRESS(ROW('Přihláška č. 1'!$C$22),COLUMN('Přihláška č. 1'!$C$22),4),TRUE)&amp;" "&amp;LEFT(INDIRECT("'"&amp;data!B152&amp;"'!"&amp;ADDRESS(ROW('Přihláška č. 1'!$D$22),COLUMN('Přihláška č. 1'!$D$22),4),TRUE),1)&amp; ".",""))),""))</f>
        <v/>
      </c>
      <c r="H34" s="49">
        <f t="shared" si="0"/>
        <v>0</v>
      </c>
      <c r="I34" s="20" t="str">
        <f ca="1">IF(A34&lt;=celkem_formaci,IF(INDIRECT("'"&amp;data!B152&amp;"'!"&amp;ADDRESS(ROW('Přihláška č. 1'!$F$8),COLUMN('Přihláška č. 1'!$F$8),4),TRUE)=chyba_kumulativni,data!B152&amp;" "&amp;chyba_listu_prihlasky,""),"")</f>
        <v/>
      </c>
    </row>
  </sheetData>
  <sheetProtection password="AD78" sheet="1" objects="1" scenarios="1"/>
  <mergeCells count="17">
    <mergeCell ref="A3:H3"/>
    <mergeCell ref="B13:H13"/>
    <mergeCell ref="B7:D7"/>
    <mergeCell ref="B6:D6"/>
    <mergeCell ref="A1:H1"/>
    <mergeCell ref="A2:H2"/>
    <mergeCell ref="B11:D11"/>
    <mergeCell ref="B10:D10"/>
    <mergeCell ref="B9:D9"/>
    <mergeCell ref="B8:D8"/>
    <mergeCell ref="B5:C5"/>
    <mergeCell ref="E6:F6"/>
    <mergeCell ref="E11:F11"/>
    <mergeCell ref="E10:F10"/>
    <mergeCell ref="E9:F9"/>
    <mergeCell ref="E8:F8"/>
    <mergeCell ref="E7:F7"/>
  </mergeCells>
  <conditionalFormatting sqref="B34:G34">
    <cfRule type="expression" dxfId="184" priority="176">
      <formula>celkem_formaci&gt;=$A34</formula>
    </cfRule>
  </conditionalFormatting>
  <conditionalFormatting sqref="B15:G33">
    <cfRule type="expression" dxfId="183" priority="177">
      <formula>celkem_formaci&gt;=$A15</formula>
    </cfRule>
  </conditionalFormatting>
  <conditionalFormatting sqref="H15:H33">
    <cfRule type="expression" dxfId="182" priority="178">
      <formula>celkem_formaci&gt;=$A15</formula>
    </cfRule>
  </conditionalFormatting>
  <conditionalFormatting sqref="B15:H34">
    <cfRule type="expression" dxfId="181" priority="1">
      <formula>$I15&lt;&gt;""</formula>
    </cfRule>
  </conditionalFormatting>
  <hyperlinks>
    <hyperlink ref="B15" location="'Přihláška č. 1'!A1" display="1." xr:uid="{25AB963C-BEC5-49F5-832E-3AB7D6C98F42}"/>
    <hyperlink ref="B16" location="'Přihláška č. 2'!A1" display="2." xr:uid="{BE23F651-DC2A-4E90-9499-28F119870809}"/>
    <hyperlink ref="B17" location="'Přihláška č. 3'!A1" display="3." xr:uid="{571F75C5-A44D-4054-A604-C32BDF2FFE33}"/>
    <hyperlink ref="B18" location="'Přihláška č. 4'!A1" display="4." xr:uid="{F971973E-1519-407B-8006-531A99DF0D3F}"/>
    <hyperlink ref="B19" location="'Přihláška č. 5'!A1" display="5." xr:uid="{E96FBDCA-E944-4BC8-811B-841F67F00BB5}"/>
    <hyperlink ref="B20" location="'Přihláška č. 6'!A1" display="6." xr:uid="{EA2DA1CE-47A8-4468-8C23-FA64124FB3B6}"/>
    <hyperlink ref="B21" location="'Přihláška č. 7'!A1" display="7." xr:uid="{6D3AE769-1786-4918-B690-B5485E7339F1}"/>
    <hyperlink ref="B22" location="'Přihláška č. 8'!A1" display="8." xr:uid="{7A60E4A3-5512-432F-8906-22B2D68EBD59}"/>
    <hyperlink ref="B23" location="'Přihláška č. 9'!A1" display="9." xr:uid="{FDABC9E2-41F2-481B-BAAC-B89EE253FB76}"/>
    <hyperlink ref="B24" location="'Přihláška č. 10'!A1" display="10." xr:uid="{A502E91C-6D53-4E9C-ADB4-27EF8C9F3BDF}"/>
    <hyperlink ref="B25" location="'Přihláška č. 11'!A1" display="11." xr:uid="{27B71EFA-95B1-415B-922E-012E074A288D}"/>
    <hyperlink ref="B26" location="'Přihláška č. 12'!A1" display="12." xr:uid="{DAC02C33-CB55-4DC3-8A00-89C8EA78901D}"/>
    <hyperlink ref="B27" location="'Přihláška č. 13'!A1" display="13." xr:uid="{D63A49EB-5AD1-4CF7-B675-C4B42BAD3071}"/>
    <hyperlink ref="B28" location="'Přihláška č. 14'!A1" display="14." xr:uid="{6C44179D-EA6F-4659-B22F-4886A9FFE146}"/>
    <hyperlink ref="B29" location="'Přihláška č. 15'!A1" display="15." xr:uid="{A273DA1C-A107-4F4C-AA55-9C6D78245661}"/>
    <hyperlink ref="B30" location="'Přihláška č. 16'!A1" display="16." xr:uid="{DE936DD0-84A4-4A86-A9C4-1096D7BBDEB8}"/>
    <hyperlink ref="B31" location="'Přihláška č. 17'!A1" display="17." xr:uid="{8DE99134-B5EB-45B7-AE41-3989B7F3F214}"/>
    <hyperlink ref="B32" location="'Přihláška č. 18'!A1" display="18." xr:uid="{9EA3E5D0-E516-47D6-B23E-C8DBD22A2736}"/>
    <hyperlink ref="B33" location="'Přihláška č. 19'!A1" display="19." xr:uid="{80FC8F99-8A1E-4B05-B8C4-FA80973D6073}"/>
    <hyperlink ref="B34" location="'Přihláška č. 20'!A1" display="20." xr:uid="{B5DC72E0-74E4-41CB-8174-5BE4A6A97054}"/>
  </hyperlinks>
  <pageMargins left="0.31496062992125984" right="0.31496062992125984" top="0.59055118110236227" bottom="0.59055118110236227" header="0" footer="0"/>
  <pageSetup paperSize="9" scale="98"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43EF-C177-4C36-A2B1-16F831B05DB3}">
  <sheetPr>
    <tabColor theme="9"/>
  </sheetPr>
  <dimension ref="A1:C11"/>
  <sheetViews>
    <sheetView showGridLines="0" workbookViewId="0">
      <selection activeCell="B4" sqref="B4"/>
    </sheetView>
  </sheetViews>
  <sheetFormatPr defaultRowHeight="15" x14ac:dyDescent="0.25"/>
  <cols>
    <col min="1" max="1" width="1.42578125" style="20" customWidth="1"/>
    <col min="2" max="2" width="24.85546875" style="20" bestFit="1" customWidth="1"/>
    <col min="3" max="3" width="70.85546875" style="20" customWidth="1"/>
    <col min="4" max="16384" width="9.140625" style="20"/>
  </cols>
  <sheetData>
    <row r="1" spans="1:3" ht="28.5" x14ac:dyDescent="0.45">
      <c r="A1" s="213" t="s">
        <v>141</v>
      </c>
      <c r="B1" s="213"/>
      <c r="C1" s="213"/>
    </row>
    <row r="2" spans="1:3" ht="15.75" thickBot="1" x14ac:dyDescent="0.3"/>
    <row r="3" spans="1:3" ht="15.75" thickBot="1" x14ac:dyDescent="0.3">
      <c r="B3" s="66" t="s">
        <v>132</v>
      </c>
      <c r="C3" s="65"/>
    </row>
    <row r="4" spans="1:3" ht="33" customHeight="1" thickBot="1" x14ac:dyDescent="0.3">
      <c r="B4" s="76"/>
      <c r="C4" s="72" t="s">
        <v>145</v>
      </c>
    </row>
    <row r="5" spans="1:3" ht="7.5" customHeight="1" thickBot="1" x14ac:dyDescent="0.3">
      <c r="B5" s="73"/>
    </row>
    <row r="6" spans="1:3" ht="33" customHeight="1" thickBot="1" x14ac:dyDescent="0.3">
      <c r="B6" s="76"/>
      <c r="C6" s="75" t="s">
        <v>331</v>
      </c>
    </row>
    <row r="7" spans="1:3" ht="15.75" thickBot="1" x14ac:dyDescent="0.3"/>
    <row r="8" spans="1:3" ht="18.75" customHeight="1" thickBot="1" x14ac:dyDescent="0.3">
      <c r="A8" s="71"/>
      <c r="B8" s="68" t="s">
        <v>136</v>
      </c>
      <c r="C8" s="71"/>
    </row>
    <row r="9" spans="1:3" s="67" customFormat="1" ht="45" customHeight="1" thickBot="1" x14ac:dyDescent="0.3">
      <c r="B9" s="262" t="str">
        <f>IF(AND(B4="",B6=""),chyba_souhlasy_bez_nutnych_souhlasu,IF(OR(B4="",B6=""),chyba_souhlasy_neodpovezeno,IF(AND(B4=data!B123,B6=data!B123),souhlasy_ok,chyba_souhlasy_bez_nutnych_souhlasu)))</f>
        <v>Bez udělěného souhlasu nelze zpracovávat osobní údaje uvedené v příhlášce a nelze Vás zařadit mezi přihlášené.</v>
      </c>
      <c r="C9" s="263"/>
    </row>
    <row r="11" spans="1:3" ht="30" customHeight="1" x14ac:dyDescent="0.25">
      <c r="B11" s="214" t="s">
        <v>142</v>
      </c>
      <c r="C11" s="214"/>
    </row>
  </sheetData>
  <sheetProtection password="AD78" sheet="1" selectLockedCells="1"/>
  <mergeCells count="3">
    <mergeCell ref="B9:C9"/>
    <mergeCell ref="A1:C1"/>
    <mergeCell ref="B11:C11"/>
  </mergeCells>
  <conditionalFormatting sqref="B4 B6">
    <cfRule type="expression" dxfId="180" priority="1">
      <formula>B4=""</formula>
    </cfRule>
  </conditionalFormatting>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errorTitle="Tornádo říká:" error="Vyberte ze seznamu nebo ručně napište:_x000a_„Potvrzuji&quot;_x000a_„Nepotvrzuji&quot;" xr:uid="{1266008C-1039-4E05-BD2F-12874465CD02}">
          <x14:formula1>
            <xm:f>data!$B$123:$B$124</xm:f>
          </x14:formula1>
          <xm:sqref>B4</xm:sqref>
        </x14:dataValidation>
        <x14:dataValidation type="list" allowBlank="1" showInputMessage="1" showErrorMessage="1" errorTitle="Tornádo říká:" error="Vyberte ze seznamu nebo ručně napište:_x000a_„Potvrzuji&quot;_x000a_„Nepotvrzuji&quot;" xr:uid="{DC6B709F-3620-4FD8-9E7D-99CDCD82CA2F}">
          <x14:formula1>
            <xm:f>data!$B$123:$B$124</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H44"/>
  <sheetViews>
    <sheetView showGridLines="0" zoomScaleNormal="10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1 některý z uvedených trenérů?</v>
      </c>
      <c r="C11" s="291"/>
      <c r="D11" s="291"/>
      <c r="E11" s="291"/>
      <c r="F11" s="275"/>
      <c r="G11" s="275"/>
    </row>
    <row r="12" spans="1:8" ht="15.75" customHeight="1" x14ac:dyDescent="0.25">
      <c r="B12" s="297" t="s">
        <v>309</v>
      </c>
      <c r="C12" s="298"/>
      <c r="D12" s="294" t="s">
        <v>310</v>
      </c>
      <c r="E12" s="295"/>
      <c r="F12" s="172"/>
      <c r="G12" s="172"/>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172"/>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99"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dataConsolidate/>
  <mergeCells count="61">
    <mergeCell ref="D20:E20"/>
    <mergeCell ref="D44:E44"/>
    <mergeCell ref="D43:E43"/>
    <mergeCell ref="D42:E42"/>
    <mergeCell ref="D41:E41"/>
    <mergeCell ref="D40:E40"/>
    <mergeCell ref="D39:E39"/>
    <mergeCell ref="D38:E38"/>
    <mergeCell ref="D26:E26"/>
    <mergeCell ref="D37:E37"/>
    <mergeCell ref="D36:E36"/>
    <mergeCell ref="D35:E35"/>
    <mergeCell ref="D34:E34"/>
    <mergeCell ref="D33:E33"/>
    <mergeCell ref="D32:E32"/>
    <mergeCell ref="D31:E31"/>
    <mergeCell ref="D30:E30"/>
    <mergeCell ref="D29:E29"/>
    <mergeCell ref="D28:E28"/>
    <mergeCell ref="D27:E27"/>
    <mergeCell ref="D25:E25"/>
    <mergeCell ref="D24:E24"/>
    <mergeCell ref="D23:E23"/>
    <mergeCell ref="D22:E22"/>
    <mergeCell ref="D21:E21"/>
    <mergeCell ref="A1:G1"/>
    <mergeCell ref="B6:C6"/>
    <mergeCell ref="B7:C7"/>
    <mergeCell ref="B8:C8"/>
    <mergeCell ref="B5:C5"/>
    <mergeCell ref="B17:C17"/>
    <mergeCell ref="B4:C4"/>
    <mergeCell ref="D4:E4"/>
    <mergeCell ref="D17:E17"/>
    <mergeCell ref="D5:E5"/>
    <mergeCell ref="D8:E8"/>
    <mergeCell ref="D7:E7"/>
    <mergeCell ref="B9:C10"/>
    <mergeCell ref="B19:C19"/>
    <mergeCell ref="D16:E16"/>
    <mergeCell ref="B3:E3"/>
    <mergeCell ref="B18:E18"/>
    <mergeCell ref="D6:E6"/>
    <mergeCell ref="D19:E19"/>
    <mergeCell ref="B15:E15"/>
    <mergeCell ref="B16:C16"/>
    <mergeCell ref="B11:E11"/>
    <mergeCell ref="D14:E14"/>
    <mergeCell ref="D12:E12"/>
    <mergeCell ref="B14:C14"/>
    <mergeCell ref="B12:C12"/>
    <mergeCell ref="D13:E13"/>
    <mergeCell ref="B13:C13"/>
    <mergeCell ref="F7:G7"/>
    <mergeCell ref="F18:G18"/>
    <mergeCell ref="F4:G4"/>
    <mergeCell ref="F5:G5"/>
    <mergeCell ref="F6:G6"/>
    <mergeCell ref="F16:G17"/>
    <mergeCell ref="F14:G14"/>
    <mergeCell ref="F8:G11"/>
  </mergeCells>
  <conditionalFormatting sqref="D4:E8 E9">
    <cfRule type="expression" dxfId="179" priority="144">
      <formula>D4=""</formula>
    </cfRule>
  </conditionalFormatting>
  <conditionalFormatting sqref="A2:K7 A15:K44 A14:F14 H14:K14 A12:K13 A8:F8 A9:E11 H8:K11">
    <cfRule type="expression" dxfId="178" priority="5">
      <formula>$A$1&lt;&gt;nazev_klubu</formula>
    </cfRule>
  </conditionalFormatting>
  <conditionalFormatting sqref="A1:G1">
    <cfRule type="expression" dxfId="177" priority="20">
      <formula>$A$1&lt;&gt;nazev_klubu</formula>
    </cfRule>
  </conditionalFormatting>
  <conditionalFormatting sqref="B20:F43">
    <cfRule type="expression" dxfId="176" priority="173">
      <formula>$D$6&gt;=$A20</formula>
    </cfRule>
  </conditionalFormatting>
  <conditionalFormatting sqref="G20:G43">
    <cfRule type="expression" dxfId="175" priority="174">
      <formula>$D$6&gt;=$A20</formula>
    </cfRule>
  </conditionalFormatting>
  <conditionalFormatting sqref="B44:F44">
    <cfRule type="expression" dxfId="174" priority="175">
      <formula>$D$6=$A$44</formula>
    </cfRule>
  </conditionalFormatting>
  <conditionalFormatting sqref="F8">
    <cfRule type="expression" dxfId="173" priority="131">
      <formula>$F$8=list_ok</formula>
    </cfRule>
  </conditionalFormatting>
  <conditionalFormatting sqref="B14:C14">
    <cfRule type="expression" dxfId="172" priority="2">
      <formula>IF(E9="",FALSE,IF(B14="",TRUE,FALSE))</formula>
    </cfRule>
  </conditionalFormatting>
  <conditionalFormatting sqref="D14:E14">
    <cfRule type="expression" dxfId="171"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00000000-0002-0000-0400-000004000000}">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4E78FAE-93CB-4B55-B13A-E59A5AF8C1B5}">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F78E0B6-50F7-4C26-A7DB-F1D1BBE26ECD}">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000000-0002-0000-0400-000005000000}">
          <x14:formula1>
            <xm:f>IF('Základní informace o klubu'!$C$5=$A$1,'Základní informace o klubu'!$D$14:$D$21,data!$B$119:$B$120)</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0000000-0002-0000-0400-000006000000}">
          <x14:formula1>
            <xm:f>IF('Základní informace o klubu'!$C$5=$A$1,'Základní informace o klubu'!$D$14:$D$21,data!$B$119:$B$120)</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0000000-0002-0000-0400-000007000000}">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CD9AC195-15DC-4EFC-A457-05B60DB52276}">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0000000-0002-0000-0400-000009000000}">
          <x14:formula1>
            <xm:f>IF('Základní informace o klubu'!$C$5&lt;&gt;$A$1,data!$B$119:$B$120,IF(OR(D4=data!B89,D4=data!B90),data!$B$115,data!$B$115:$B$116))</xm:f>
          </x14:formula1>
          <xm:sqref>D5:E5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50" t="str">
        <f ca="1">IF(celkem_formaci&gt;=VALUE(IF(LEN(MID(CELL("filename",A1),FIND("]",CELL("filename",A1))+1,31))=data!C129,RIGHT(MID(CELL("filename",A1),FIND("]",CELL("filename",A1))+1,31),1),IF(LEN(MID(CELL("filename",A1),FIND("]",CELL("filename",A1))+1,31))=data!C130,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50"/>
      <c r="C1" s="250"/>
      <c r="D1" s="250"/>
      <c r="E1" s="250"/>
      <c r="F1" s="250"/>
      <c r="G1" s="250"/>
      <c r="H1" s="37"/>
    </row>
    <row r="2" spans="1:8" x14ac:dyDescent="0.25">
      <c r="H2" s="136"/>
    </row>
    <row r="3" spans="1:8" ht="21.75" thickBot="1" x14ac:dyDescent="0.4">
      <c r="B3" s="243" t="s">
        <v>2</v>
      </c>
      <c r="C3" s="243"/>
      <c r="D3" s="243"/>
      <c r="E3" s="243"/>
    </row>
    <row r="4" spans="1:8" ht="15.75" customHeight="1" x14ac:dyDescent="0.25">
      <c r="B4" s="311" t="s">
        <v>43</v>
      </c>
      <c r="C4" s="312"/>
      <c r="D4" s="313"/>
      <c r="E4" s="314"/>
      <c r="F4" s="267" t="str">
        <f>IF(D4=0,vyplnte_ze_seznamu,"")</f>
        <v>Prosím vyplňte vybráním z rozevíracího seznamu.</v>
      </c>
      <c r="G4" s="268"/>
      <c r="H4" s="137"/>
    </row>
    <row r="5" spans="1:8" ht="15.75" customHeight="1" x14ac:dyDescent="0.25">
      <c r="B5" s="307" t="s">
        <v>45</v>
      </c>
      <c r="C5" s="308"/>
      <c r="D5" s="317"/>
      <c r="E5" s="318"/>
      <c r="F5" s="269" t="str">
        <f>IF(D5=0,vyplnte_ze_seznamu,"")</f>
        <v>Prosím vyplňte vybráním z rozevíracího seznamu.</v>
      </c>
      <c r="G5" s="270"/>
      <c r="H5" s="137"/>
    </row>
    <row r="6" spans="1:8" ht="15.75" x14ac:dyDescent="0.25">
      <c r="B6" s="244" t="s">
        <v>47</v>
      </c>
      <c r="C6" s="304"/>
      <c r="D6" s="284"/>
      <c r="E6" s="285"/>
      <c r="F6" s="269" t="str">
        <f>IF(AND(D6=0,D4=0),vyplnte,IF(AND(D4&lt;&gt;"",D6=""),vyplnte,IF(AND(D4="",D6&lt;&gt;""),vyplnte_soutezni_kategorii,IF(OR(AND(D4=data!B85,data!C85&lt;=D6,D6&lt;=data!D85),AND(D4=data!B86,data!C86&lt;=D6,D6&lt;=data!D86),AND(D4=data!B87,data!C87&lt;=D6,D6&lt;=data!D87),AND(D4=data!B88,data!C88&lt;=D6,D6&lt;=data!D88),AND(D4=data!B89,data!C89&lt;=D6,D6&lt;=data!D89),AND(D4=data!B90,data!C90&lt;=D6,D6&lt;=data!D90))=FALSE,vyplnte_spravny_pocet,""))))</f>
        <v>Prosím vyplňte.</v>
      </c>
      <c r="G6" s="270"/>
      <c r="H6" s="137"/>
    </row>
    <row r="7" spans="1:8" ht="15.75" x14ac:dyDescent="0.25">
      <c r="B7" s="244" t="s">
        <v>51</v>
      </c>
      <c r="C7" s="304"/>
      <c r="D7" s="321"/>
      <c r="E7" s="322"/>
      <c r="F7" s="264" t="str">
        <f>IF(AND(D7=0,D4=0),vyplnte_cas,IF(AND(D4&lt;&gt;"",D7=""),vyplnte_cas,IF(AND(D4="",D7&lt;&gt;""),vyplnte_soutezni_kategorii,IF(OR(AND(D4=data!B93,data!C93&lt;=D7/60,D7/60&lt;=data!D93),AND(D4=data!B94,data!C94&lt;=D7/60,D7/60&lt;=data!D94),AND(D4=data!B95,data!C95&lt;=D7/60,D7/60&lt;=data!D95),AND(D4=data!B96,data!C96&lt;=D7/60,D7/60&lt;=data!D96),AND(D4=data!B97,data!C97&lt;=D7/60,D7/60&lt;=data!D97),AND(D4=data!B98,data!C98&lt;=D7/60,D7/60&lt;=data!D98))=FALSE,vyplnte_spravny_cas,""))))</f>
        <v>Prosím vyplňte ve formátu m:ss, např.: 1:30</v>
      </c>
      <c r="G7" s="265"/>
    </row>
    <row r="8" spans="1:8" ht="15.75" customHeight="1" x14ac:dyDescent="0.25">
      <c r="B8" s="305" t="s">
        <v>46</v>
      </c>
      <c r="C8" s="306"/>
      <c r="D8" s="319"/>
      <c r="E8" s="320"/>
      <c r="F8" s="275" t="str">
        <f>IF(OR(F4&lt;&gt;"",F5&lt;&gt;"",F6&lt;&gt;"",F7&lt;&gt;"",F14&lt;&gt;""),chyba_kumulativni,IF($D$4=0,"",IF(COUNTBLANK(H20:H44)=25,list_ok,chyba_kumulativni)))</f>
        <v>Zkontrolujte, že máte správně vyplněny údaje: Soutěžní kategorie, Výkonnostní třída, Počet soutěžících a Délka skladby; a že jste u trenérů uvedli, zda startují v této formaci; a vedle seznamu jmen nejsou žádné chyby.</v>
      </c>
      <c r="G8" s="275"/>
    </row>
    <row r="9" spans="1:8" ht="15.75" customHeight="1" x14ac:dyDescent="0.25">
      <c r="B9" s="276" t="s">
        <v>48</v>
      </c>
      <c r="C9" s="277"/>
      <c r="D9" s="38" t="s">
        <v>10</v>
      </c>
      <c r="E9" s="138"/>
      <c r="F9" s="275"/>
      <c r="G9" s="275"/>
      <c r="H9" s="47"/>
    </row>
    <row r="10" spans="1:8" ht="15.75" customHeight="1" thickBot="1" x14ac:dyDescent="0.3">
      <c r="B10" s="278"/>
      <c r="C10" s="279"/>
      <c r="D10" s="39" t="s">
        <v>11</v>
      </c>
      <c r="E10" s="139"/>
      <c r="F10" s="275"/>
      <c r="G10" s="275"/>
    </row>
    <row r="11" spans="1:8" ht="31.5" customHeight="1" thickBot="1" x14ac:dyDescent="0.3">
      <c r="B11" s="291" t="str">
        <f ca="1">CONCATENATE("Startuje v přihlášce č. ",IF(LEN(MID(CELL("filename",A1),FIND("]",CELL("filename",A1))+1,31))=data!C129,RIGHT(MID(CELL("filename",A1),FIND("]",CELL("filename",A1))+1,31),1),IF(LEN(MID(CELL("filename",A1),FIND("]",CELL("filename",A1))+1,31))=data!C130,RIGHT(MID(CELL("filename",A1),FIND("]",CELL("filename",A1))+1,31),2)))," některý z uvedených trenérů?")</f>
        <v>Startuje v přihlášce č. 2 některý z uvedených trenérů?</v>
      </c>
      <c r="C11" s="291"/>
      <c r="D11" s="291"/>
      <c r="E11" s="291"/>
      <c r="F11" s="275"/>
      <c r="G11" s="275"/>
    </row>
    <row r="12" spans="1:8" ht="15.75" customHeight="1" x14ac:dyDescent="0.25">
      <c r="B12" s="297" t="s">
        <v>309</v>
      </c>
      <c r="C12" s="298"/>
      <c r="D12" s="294" t="s">
        <v>310</v>
      </c>
      <c r="E12" s="295"/>
      <c r="F12" s="203"/>
      <c r="G12" s="203"/>
    </row>
    <row r="13" spans="1:8" ht="15.75" customHeight="1" thickBot="1" x14ac:dyDescent="0.3">
      <c r="B13" s="301" t="str">
        <f>IF(E9="","(nevyplněn)",CONCATENATE("(",E9,")"))</f>
        <v>(nevyplněn)</v>
      </c>
      <c r="C13" s="302"/>
      <c r="D13" s="299" t="str">
        <f>IF(E10="","(nevyplněn)",CONCATENATE("(",E10,")"))</f>
        <v>(nevyplněn)</v>
      </c>
      <c r="E13" s="300"/>
      <c r="F13" s="185">
        <f>IF(E9&lt;&gt;"",COUNTIF(B14,"Ano"),0)+IF(E10&lt;&gt;"",COUNTIF(D14,"Ano"),0)</f>
        <v>0</v>
      </c>
      <c r="G13" s="203"/>
    </row>
    <row r="14" spans="1:8" ht="15.75" customHeight="1" thickBot="1" x14ac:dyDescent="0.3">
      <c r="B14" s="296"/>
      <c r="C14" s="292"/>
      <c r="D14" s="292"/>
      <c r="E14" s="293"/>
      <c r="F14" s="273" t="str">
        <f>IF(B14="",vyplnte_trenera1,IF(AND(D14="",E10&lt;&gt;""),vyplnte_trenera2,""))</f>
        <v>Vyplňte, zda trenér č. 1 startuje v této formaci.</v>
      </c>
      <c r="G14" s="274"/>
    </row>
    <row r="15" spans="1:8" ht="31.5" customHeight="1" thickBot="1" x14ac:dyDescent="0.3">
      <c r="B15" s="288" t="s">
        <v>211</v>
      </c>
      <c r="C15" s="288"/>
      <c r="D15" s="288"/>
      <c r="E15" s="288"/>
      <c r="F15" s="85"/>
      <c r="G15" s="85"/>
    </row>
    <row r="16" spans="1:8" ht="15.75" customHeight="1" x14ac:dyDescent="0.25">
      <c r="B16" s="289" t="str">
        <f>IF(OR(D4=data!B87,D4=data!B88),vek_prumer,IF(OR(D4=data!B85,D4=data!B89),vek_soutezici,IF(OR(D4=data!B86,D4=data!B90),vek_nejstarsi_soutezici,vyplnte_sout_kat)))</f>
        <v>Vyplňte soutěžní kategorii.</v>
      </c>
      <c r="C16" s="290"/>
      <c r="D16" s="282" t="str">
        <f>IF(F16&lt;&gt;"",chyba_vpravo,IF(OR(D4=data!B87,D4=data!B88),AVERAGE(G20:G44),IF(OR(D4=data!B85,D4=data!B89),MAX(G20:G20),IF(OR(D4=data!B86,D4=data!B90),MAX(G20:G22),auto_vypocet))))</f>
        <v>Automatický výpočet.</v>
      </c>
      <c r="E16" s="283"/>
      <c r="F16" s="271" t="str">
        <f>IF(AND(D4="",D5="",D6="",D7=""),"",IF(OR(D4="",D6=""),chyba_chybi_vek_sout_kategorie,IF(COUNTBLANK(H20:H44)=25,IF(AND(IF(OR(D4=data!B87,D4=data!B88),AVERAGE(G20:G44),IF(OR(D4=data!B85,D4=data!B89),MAX(G20:G20),IF(OR(D4=data!B86,D4=data!B90),MAX(G20:G22),"")))&gt;=data!C79,IF(OR(D4=data!B87,D4=data!B88),AVERAGE(G20:G44),IF(OR(D4=data!B85,D4=data!B89),MAX(G20:G20),IF(OR(D4=data!B86,D4=data!B90),MAX(G20:G22),"")))&lt;data!D79),"",IF(AND(IF(OR(D4=data!B87,D4=data!B88),AVERAGE(G20:G44),IF(OR(D4=data!B85,D4=data!B89),MAX(G20:G20),IF(OR(D4=data!B86,D4=data!B90),MAX(G20:G22),"")))&gt;=data!C80,IF(OR(D4=data!B87,D4=data!B88),AVERAGE(G20:G44),IF(OR(D4=data!B85,D4=data!B89),MAX(G20:G20),IF(OR(D4=data!B86,D4=data!B90),MAX(G20:G22),"")))&lt;data!D80),"",IF(AND(IF(OR(D4=data!B87,D4=data!B88),AVERAGE(G20:G44),IF(OR(D4=data!B85,D4=data!B89),MAX(G20:G20),IF(OR(D4=data!B86,D4=data!B90),MAX(G20:G22),"")))&gt;=data!C81,IF(OR(D4=data!B87,D4=data!B88),AVERAGE(G20:G44),IF(OR(D4=data!B85,D4=data!B89),MAX(G20:G20),IF(OR(D4=data!B86,D4=data!B90),MAX(G20:G22),"")))&lt;data!D81),"",IF(AND(IF(OR(D4=data!B87,D4=data!B88),AVERAGE(G20:G44),IF(OR(D4=data!B85,D4=data!B89),MAX(G20:G20),IF(OR(D4=data!B86,D4=data!B90),MAX(G20:G22),"")))&gt;=data!C82,IF(OR(D4=data!B87,D4=data!B88),AVERAGE(G20:G44),IF(OR(D4=data!B85,D4=data!B89),MAX(G20:G20),IF(OR(D4=data!B86,D4=data!B90),MAX(G20:G22),"")))&lt;data!D82),"",IF(IF(OR(D4=data!B87,D4=data!B88),AVERAGE(G20:G44),IF(OR(D4=data!B85,D4=data!B89),MAX(G20:G20),IF(OR(D4=data!B86,D4=data!B90),MAX(G20:G22),"")))=0,"",chyba_mimo_vek_kategorie))))),chyba_v_seznamu_jmen)))</f>
        <v/>
      </c>
      <c r="G16" s="272"/>
    </row>
    <row r="17" spans="1:8" ht="15.75" customHeight="1" thickBot="1" x14ac:dyDescent="0.3">
      <c r="B17" s="309" t="s">
        <v>44</v>
      </c>
      <c r="C17" s="310"/>
      <c r="D17" s="315" t="str">
        <f>IF(F16&lt;&gt;"",chyba_vpravo,IF(AND(D4="",D5="",D6="",D7=""),auto_vypocet,IF(OR(D4="",D6=""),chyba_vpravo,IF(AND(D16&gt;=data!C79,D16&lt;data!D79),data!B79,IF(AND(D16&gt;=data!C80,D16&lt;data!D80),data!B80,IF(AND(D16&gt;=data!C81,D16&lt;data!D81),data!B81,IF(AND(D16&gt;=data!C82,D16&lt;data!D82),data!B82,IF(D16=0,"",chyba_vpravo))))))))</f>
        <v>Automatický výpočet.</v>
      </c>
      <c r="E17" s="316"/>
      <c r="F17" s="271"/>
      <c r="G17" s="272"/>
    </row>
    <row r="18" spans="1:8" ht="21.75" customHeight="1" thickBot="1" x14ac:dyDescent="0.4">
      <c r="B18" s="243" t="s">
        <v>49</v>
      </c>
      <c r="C18" s="243"/>
      <c r="D18" s="243"/>
      <c r="E18" s="243"/>
      <c r="F18" s="266" t="str">
        <f>IF(D6="",chyba_chybi_pocet_soutezicich,"")</f>
        <v>Pro vyplňování seznamu zadejte počet soutěžících.</v>
      </c>
      <c r="G18" s="266"/>
      <c r="H18" s="46" t="str">
        <f>IF(COUNTBLANK(H20:H44)=25,"","Chybové hlášení:")</f>
        <v/>
      </c>
    </row>
    <row r="19" spans="1:8" ht="31.5" customHeight="1" thickBot="1" x14ac:dyDescent="0.3">
      <c r="B19" s="280" t="s">
        <v>0</v>
      </c>
      <c r="C19" s="281"/>
      <c r="D19" s="286" t="s">
        <v>3</v>
      </c>
      <c r="E19" s="287"/>
      <c r="F19" s="202" t="s">
        <v>130</v>
      </c>
      <c r="G19" s="40" t="s">
        <v>50</v>
      </c>
    </row>
    <row r="20" spans="1:8" ht="15.75" x14ac:dyDescent="0.25">
      <c r="A20" s="90">
        <v>1</v>
      </c>
      <c r="B20" s="86" t="str">
        <f t="shared" ref="B20:B44" si="0">IF($D$6&gt;=A20,CONCATENATE(A20,"."),"")</f>
        <v/>
      </c>
      <c r="C20" s="140"/>
      <c r="D20" s="323"/>
      <c r="E20" s="323"/>
      <c r="F20" s="141"/>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0">
        <v>2</v>
      </c>
      <c r="B21" s="87" t="str">
        <f t="shared" si="0"/>
        <v/>
      </c>
      <c r="C21" s="142"/>
      <c r="D21" s="303"/>
      <c r="E21" s="303"/>
      <c r="F21" s="143"/>
      <c r="G21" s="44" t="str">
        <f t="shared" si="1"/>
        <v/>
      </c>
      <c r="H21" s="20" t="str">
        <f t="shared" si="2"/>
        <v/>
      </c>
    </row>
    <row r="22" spans="1:8" ht="15.75" x14ac:dyDescent="0.25">
      <c r="A22" s="90">
        <v>3</v>
      </c>
      <c r="B22" s="87" t="str">
        <f t="shared" si="0"/>
        <v/>
      </c>
      <c r="C22" s="142"/>
      <c r="D22" s="303"/>
      <c r="E22" s="303"/>
      <c r="F22" s="143"/>
      <c r="G22" s="44" t="str">
        <f t="shared" si="1"/>
        <v/>
      </c>
      <c r="H22" s="20" t="str">
        <f t="shared" si="2"/>
        <v/>
      </c>
    </row>
    <row r="23" spans="1:8" ht="15.75" x14ac:dyDescent="0.25">
      <c r="A23" s="90">
        <v>4</v>
      </c>
      <c r="B23" s="87" t="str">
        <f t="shared" si="0"/>
        <v/>
      </c>
      <c r="C23" s="142"/>
      <c r="D23" s="303"/>
      <c r="E23" s="303"/>
      <c r="F23" s="143"/>
      <c r="G23" s="44" t="str">
        <f t="shared" si="1"/>
        <v/>
      </c>
      <c r="H23" s="20" t="str">
        <f t="shared" si="2"/>
        <v/>
      </c>
    </row>
    <row r="24" spans="1:8" ht="15.75" x14ac:dyDescent="0.25">
      <c r="A24" s="90">
        <v>5</v>
      </c>
      <c r="B24" s="87" t="str">
        <f t="shared" si="0"/>
        <v/>
      </c>
      <c r="C24" s="142"/>
      <c r="D24" s="303"/>
      <c r="E24" s="303"/>
      <c r="F24" s="143"/>
      <c r="G24" s="44" t="str">
        <f t="shared" si="1"/>
        <v/>
      </c>
      <c r="H24" s="20" t="str">
        <f t="shared" si="2"/>
        <v/>
      </c>
    </row>
    <row r="25" spans="1:8" ht="15.75" x14ac:dyDescent="0.25">
      <c r="A25" s="90">
        <v>6</v>
      </c>
      <c r="B25" s="87" t="str">
        <f t="shared" si="0"/>
        <v/>
      </c>
      <c r="C25" s="142"/>
      <c r="D25" s="303"/>
      <c r="E25" s="303"/>
      <c r="F25" s="143"/>
      <c r="G25" s="44" t="str">
        <f t="shared" si="1"/>
        <v/>
      </c>
      <c r="H25" s="20" t="str">
        <f t="shared" si="2"/>
        <v/>
      </c>
    </row>
    <row r="26" spans="1:8" ht="15.75" x14ac:dyDescent="0.25">
      <c r="A26" s="90">
        <v>7</v>
      </c>
      <c r="B26" s="87" t="str">
        <f t="shared" si="0"/>
        <v/>
      </c>
      <c r="C26" s="142"/>
      <c r="D26" s="303"/>
      <c r="E26" s="303"/>
      <c r="F26" s="143"/>
      <c r="G26" s="44" t="str">
        <f t="shared" si="1"/>
        <v/>
      </c>
      <c r="H26" s="20" t="str">
        <f t="shared" si="2"/>
        <v/>
      </c>
    </row>
    <row r="27" spans="1:8" ht="15.75" x14ac:dyDescent="0.25">
      <c r="A27" s="90">
        <v>8</v>
      </c>
      <c r="B27" s="87" t="str">
        <f t="shared" si="0"/>
        <v/>
      </c>
      <c r="C27" s="142"/>
      <c r="D27" s="303"/>
      <c r="E27" s="303"/>
      <c r="F27" s="143"/>
      <c r="G27" s="44" t="str">
        <f t="shared" si="1"/>
        <v/>
      </c>
      <c r="H27" s="20" t="str">
        <f t="shared" si="2"/>
        <v/>
      </c>
    </row>
    <row r="28" spans="1:8" ht="15.75" x14ac:dyDescent="0.25">
      <c r="A28" s="90">
        <v>9</v>
      </c>
      <c r="B28" s="87" t="str">
        <f t="shared" si="0"/>
        <v/>
      </c>
      <c r="C28" s="142"/>
      <c r="D28" s="303"/>
      <c r="E28" s="303"/>
      <c r="F28" s="143"/>
      <c r="G28" s="44" t="str">
        <f t="shared" si="1"/>
        <v/>
      </c>
      <c r="H28" s="20" t="str">
        <f t="shared" si="2"/>
        <v/>
      </c>
    </row>
    <row r="29" spans="1:8" ht="15.75" x14ac:dyDescent="0.25">
      <c r="A29" s="90">
        <v>10</v>
      </c>
      <c r="B29" s="87" t="str">
        <f t="shared" si="0"/>
        <v/>
      </c>
      <c r="C29" s="142"/>
      <c r="D29" s="303"/>
      <c r="E29" s="303"/>
      <c r="F29" s="143"/>
      <c r="G29" s="44" t="str">
        <f t="shared" si="1"/>
        <v/>
      </c>
      <c r="H29" s="20" t="str">
        <f t="shared" si="2"/>
        <v/>
      </c>
    </row>
    <row r="30" spans="1:8" ht="15.75" x14ac:dyDescent="0.25">
      <c r="A30" s="90">
        <v>11</v>
      </c>
      <c r="B30" s="87" t="str">
        <f t="shared" si="0"/>
        <v/>
      </c>
      <c r="C30" s="142"/>
      <c r="D30" s="303"/>
      <c r="E30" s="303"/>
      <c r="F30" s="143"/>
      <c r="G30" s="44" t="str">
        <f t="shared" si="1"/>
        <v/>
      </c>
      <c r="H30" s="20" t="str">
        <f t="shared" si="2"/>
        <v/>
      </c>
    </row>
    <row r="31" spans="1:8" ht="15.75" x14ac:dyDescent="0.25">
      <c r="A31" s="90">
        <v>12</v>
      </c>
      <c r="B31" s="87" t="str">
        <f t="shared" si="0"/>
        <v/>
      </c>
      <c r="C31" s="142"/>
      <c r="D31" s="303"/>
      <c r="E31" s="303"/>
      <c r="F31" s="143"/>
      <c r="G31" s="44" t="str">
        <f t="shared" si="1"/>
        <v/>
      </c>
      <c r="H31" s="20" t="str">
        <f t="shared" si="2"/>
        <v/>
      </c>
    </row>
    <row r="32" spans="1:8" ht="15.75" x14ac:dyDescent="0.25">
      <c r="A32" s="90">
        <v>13</v>
      </c>
      <c r="B32" s="87" t="str">
        <f t="shared" si="0"/>
        <v/>
      </c>
      <c r="C32" s="142"/>
      <c r="D32" s="303"/>
      <c r="E32" s="303"/>
      <c r="F32" s="143"/>
      <c r="G32" s="44" t="str">
        <f t="shared" si="1"/>
        <v/>
      </c>
      <c r="H32" s="20" t="str">
        <f t="shared" si="2"/>
        <v/>
      </c>
    </row>
    <row r="33" spans="1:8" ht="15.75" x14ac:dyDescent="0.25">
      <c r="A33" s="90">
        <v>14</v>
      </c>
      <c r="B33" s="87" t="str">
        <f t="shared" si="0"/>
        <v/>
      </c>
      <c r="C33" s="142"/>
      <c r="D33" s="303"/>
      <c r="E33" s="303"/>
      <c r="F33" s="143"/>
      <c r="G33" s="44" t="str">
        <f t="shared" si="1"/>
        <v/>
      </c>
      <c r="H33" s="20" t="str">
        <f t="shared" si="2"/>
        <v/>
      </c>
    </row>
    <row r="34" spans="1:8" ht="15.75" x14ac:dyDescent="0.25">
      <c r="A34" s="90">
        <v>15</v>
      </c>
      <c r="B34" s="87" t="str">
        <f t="shared" si="0"/>
        <v/>
      </c>
      <c r="C34" s="142"/>
      <c r="D34" s="303"/>
      <c r="E34" s="303"/>
      <c r="F34" s="143"/>
      <c r="G34" s="44" t="str">
        <f t="shared" si="1"/>
        <v/>
      </c>
      <c r="H34" s="20" t="str">
        <f t="shared" si="2"/>
        <v/>
      </c>
    </row>
    <row r="35" spans="1:8" ht="15.75" x14ac:dyDescent="0.25">
      <c r="A35" s="90">
        <v>16</v>
      </c>
      <c r="B35" s="87" t="str">
        <f t="shared" si="0"/>
        <v/>
      </c>
      <c r="C35" s="142"/>
      <c r="D35" s="303"/>
      <c r="E35" s="303"/>
      <c r="F35" s="143"/>
      <c r="G35" s="44" t="str">
        <f t="shared" si="1"/>
        <v/>
      </c>
      <c r="H35" s="20" t="str">
        <f t="shared" si="2"/>
        <v/>
      </c>
    </row>
    <row r="36" spans="1:8" ht="15.75" x14ac:dyDescent="0.25">
      <c r="A36" s="90">
        <v>17</v>
      </c>
      <c r="B36" s="87" t="str">
        <f t="shared" si="0"/>
        <v/>
      </c>
      <c r="C36" s="142"/>
      <c r="D36" s="303"/>
      <c r="E36" s="303"/>
      <c r="F36" s="143"/>
      <c r="G36" s="44" t="str">
        <f t="shared" si="1"/>
        <v/>
      </c>
      <c r="H36" s="20" t="str">
        <f t="shared" si="2"/>
        <v/>
      </c>
    </row>
    <row r="37" spans="1:8" ht="15.75" x14ac:dyDescent="0.25">
      <c r="A37" s="90">
        <v>18</v>
      </c>
      <c r="B37" s="87" t="str">
        <f t="shared" si="0"/>
        <v/>
      </c>
      <c r="C37" s="142"/>
      <c r="D37" s="303"/>
      <c r="E37" s="303"/>
      <c r="F37" s="143"/>
      <c r="G37" s="44" t="str">
        <f t="shared" si="1"/>
        <v/>
      </c>
      <c r="H37" s="20" t="str">
        <f t="shared" si="2"/>
        <v/>
      </c>
    </row>
    <row r="38" spans="1:8" ht="15.75" x14ac:dyDescent="0.25">
      <c r="A38" s="90">
        <v>19</v>
      </c>
      <c r="B38" s="87" t="str">
        <f t="shared" si="0"/>
        <v/>
      </c>
      <c r="C38" s="142"/>
      <c r="D38" s="303"/>
      <c r="E38" s="303"/>
      <c r="F38" s="143"/>
      <c r="G38" s="44" t="str">
        <f t="shared" si="1"/>
        <v/>
      </c>
      <c r="H38" s="20" t="str">
        <f t="shared" si="2"/>
        <v/>
      </c>
    </row>
    <row r="39" spans="1:8" ht="15.75" x14ac:dyDescent="0.25">
      <c r="A39" s="90">
        <v>20</v>
      </c>
      <c r="B39" s="87" t="str">
        <f t="shared" si="0"/>
        <v/>
      </c>
      <c r="C39" s="142"/>
      <c r="D39" s="303"/>
      <c r="E39" s="303"/>
      <c r="F39" s="143"/>
      <c r="G39" s="44" t="str">
        <f t="shared" si="1"/>
        <v/>
      </c>
      <c r="H39" s="20" t="str">
        <f t="shared" si="2"/>
        <v/>
      </c>
    </row>
    <row r="40" spans="1:8" ht="15.75" x14ac:dyDescent="0.25">
      <c r="A40" s="90">
        <v>21</v>
      </c>
      <c r="B40" s="87" t="str">
        <f t="shared" si="0"/>
        <v/>
      </c>
      <c r="C40" s="142"/>
      <c r="D40" s="303"/>
      <c r="E40" s="303"/>
      <c r="F40" s="143"/>
      <c r="G40" s="44" t="str">
        <f t="shared" si="1"/>
        <v/>
      </c>
      <c r="H40" s="20" t="str">
        <f t="shared" si="2"/>
        <v/>
      </c>
    </row>
    <row r="41" spans="1:8" ht="15.75" x14ac:dyDescent="0.25">
      <c r="A41" s="90">
        <v>22</v>
      </c>
      <c r="B41" s="87" t="str">
        <f t="shared" si="0"/>
        <v/>
      </c>
      <c r="C41" s="142"/>
      <c r="D41" s="303"/>
      <c r="E41" s="303"/>
      <c r="F41" s="143"/>
      <c r="G41" s="44" t="str">
        <f t="shared" si="1"/>
        <v/>
      </c>
      <c r="H41" s="20" t="str">
        <f t="shared" si="2"/>
        <v/>
      </c>
    </row>
    <row r="42" spans="1:8" ht="15.75" x14ac:dyDescent="0.25">
      <c r="A42" s="90">
        <v>23</v>
      </c>
      <c r="B42" s="87" t="str">
        <f t="shared" si="0"/>
        <v/>
      </c>
      <c r="C42" s="142"/>
      <c r="D42" s="303"/>
      <c r="E42" s="303"/>
      <c r="F42" s="143"/>
      <c r="G42" s="44" t="str">
        <f t="shared" si="1"/>
        <v/>
      </c>
      <c r="H42" s="20" t="str">
        <f t="shared" si="2"/>
        <v/>
      </c>
    </row>
    <row r="43" spans="1:8" ht="15.75" x14ac:dyDescent="0.25">
      <c r="A43" s="90">
        <v>24</v>
      </c>
      <c r="B43" s="87" t="str">
        <f t="shared" si="0"/>
        <v/>
      </c>
      <c r="C43" s="142"/>
      <c r="D43" s="303"/>
      <c r="E43" s="303"/>
      <c r="F43" s="143"/>
      <c r="G43" s="44" t="str">
        <f t="shared" si="1"/>
        <v/>
      </c>
      <c r="H43" s="20" t="str">
        <f t="shared" si="2"/>
        <v/>
      </c>
    </row>
    <row r="44" spans="1:8" ht="16.5" thickBot="1" x14ac:dyDescent="0.3">
      <c r="A44" s="90">
        <v>25</v>
      </c>
      <c r="B44" s="88" t="str">
        <f t="shared" si="0"/>
        <v/>
      </c>
      <c r="C44" s="144"/>
      <c r="D44" s="324"/>
      <c r="E44" s="324"/>
      <c r="F44" s="145"/>
      <c r="G44" s="45" t="str">
        <f t="shared" si="1"/>
        <v/>
      </c>
      <c r="H44" s="20" t="str">
        <f t="shared" si="2"/>
        <v/>
      </c>
    </row>
  </sheetData>
  <sheetProtection password="AD78" sheet="1" selectLockedCells="1"/>
  <mergeCells count="61">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 ref="B7:C7"/>
    <mergeCell ref="D7:E7"/>
    <mergeCell ref="F7:G7"/>
    <mergeCell ref="B12:C12"/>
    <mergeCell ref="D12:E12"/>
    <mergeCell ref="F8:G11"/>
    <mergeCell ref="B5:C5"/>
    <mergeCell ref="D5:E5"/>
    <mergeCell ref="F5:G5"/>
    <mergeCell ref="B6:C6"/>
    <mergeCell ref="D6:E6"/>
    <mergeCell ref="F6:G6"/>
    <mergeCell ref="A1:G1"/>
    <mergeCell ref="B3:E3"/>
    <mergeCell ref="B4:C4"/>
    <mergeCell ref="D4:E4"/>
    <mergeCell ref="F4:G4"/>
    <mergeCell ref="D34:E34"/>
    <mergeCell ref="D13:E13"/>
    <mergeCell ref="B8:C8"/>
    <mergeCell ref="D8:E8"/>
    <mergeCell ref="B9:C10"/>
    <mergeCell ref="B11:E11"/>
    <mergeCell ref="B17:C17"/>
    <mergeCell ref="B18:E18"/>
    <mergeCell ref="D30:E30"/>
    <mergeCell ref="D31:E31"/>
    <mergeCell ref="D32:E32"/>
    <mergeCell ref="D33:E33"/>
    <mergeCell ref="F18:G18"/>
    <mergeCell ref="B19:C19"/>
    <mergeCell ref="B13:C13"/>
    <mergeCell ref="F14:G14"/>
    <mergeCell ref="D40:E40"/>
    <mergeCell ref="B14:C14"/>
    <mergeCell ref="D14:E14"/>
    <mergeCell ref="B15:E15"/>
    <mergeCell ref="B16:C16"/>
    <mergeCell ref="D35:E35"/>
    <mergeCell ref="D24:E24"/>
    <mergeCell ref="D25:E25"/>
    <mergeCell ref="D26:E26"/>
    <mergeCell ref="D27:E27"/>
    <mergeCell ref="D28:E28"/>
    <mergeCell ref="D29:E29"/>
  </mergeCells>
  <conditionalFormatting sqref="D4:E8 E9">
    <cfRule type="expression" dxfId="170" priority="6">
      <formula>D4=""</formula>
    </cfRule>
  </conditionalFormatting>
  <conditionalFormatting sqref="A2:K7 A15:K44 A14:F14 H14:K14 A12:K13 A8:F8 A9:E11 H8:K11">
    <cfRule type="expression" dxfId="169" priority="3">
      <formula>$A$1&lt;&gt;nazev_klubu</formula>
    </cfRule>
  </conditionalFormatting>
  <conditionalFormatting sqref="A1:G1">
    <cfRule type="expression" dxfId="168" priority="4">
      <formula>$A$1&lt;&gt;nazev_klubu</formula>
    </cfRule>
  </conditionalFormatting>
  <conditionalFormatting sqref="B20:F43">
    <cfRule type="expression" dxfId="167" priority="7">
      <formula>$D$6&gt;=$A20</formula>
    </cfRule>
  </conditionalFormatting>
  <conditionalFormatting sqref="G20:G43">
    <cfRule type="expression" dxfId="166" priority="8">
      <formula>$D$6&gt;=$A20</formula>
    </cfRule>
  </conditionalFormatting>
  <conditionalFormatting sqref="B44:F44">
    <cfRule type="expression" dxfId="165" priority="9">
      <formula>$D$6=$A$44</formula>
    </cfRule>
  </conditionalFormatting>
  <conditionalFormatting sqref="F8">
    <cfRule type="expression" dxfId="164" priority="5">
      <formula>$F$8=list_ok</formula>
    </cfRule>
  </conditionalFormatting>
  <conditionalFormatting sqref="B14:C14">
    <cfRule type="expression" dxfId="163" priority="2">
      <formula>IF(E9="",FALSE,IF(B14="",TRUE,FALSE))</formula>
    </cfRule>
  </conditionalFormatting>
  <conditionalFormatting sqref="D14:E14">
    <cfRule type="expression" dxfId="162" priority="1">
      <formula>IF(E10="",FALSE,IF(D14="",TRUE,FALSE))</formula>
    </cfRule>
  </conditionalFormatting>
  <dataValidations count="3">
    <dataValidation type="date" operator="lessThanOrEqual" allowBlank="1" showErrorMessage="1" errorTitle="Tornádo říká:" error="Pokoušíte se zadat datum, které je v budoucnosti." sqref="F20:F44" xr:uid="{982F858C-38CA-4CBE-84FC-8602286B2452}">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4C1A81-8B8C-4623-8CDE-0C1FB1F0FB1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BD5B8AE6-3DCE-4640-99A3-B8DF076D3479}">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E96087A9-3BD7-4280-B748-57596AEB27C6}">
          <x14:formula1>
            <xm:f>IF('Základní informace o klubu'!$C$5=$A$1,'Základní informace o klubu'!$D$14:$D$21,data!$B$119:$B$120)</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DF69995E-4FBF-4AF3-B426-4142A5A1B547}">
          <x14:formula1>
            <xm:f>IF('Základní informace o klubu'!$C$5=$A$1,'Základní informace o klubu'!$D$14:$D$21,data!$B$119:$B$120)</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721F0FD0-61D0-4DF1-9A6A-F90A7A6E8EF2}">
          <x14:formula1>
            <xm:f>IF('Základní informace o klubu'!$C$5=$A$1,data!$B$85:$B$90,data!$B$119:$B$120)</xm:f>
          </x14:formula1>
          <xm:sqref>D4:E4</xm:sqref>
        </x14:dataValidation>
        <x14:dataValidation type="list" allowBlank="1" showInputMessage="1" showErrorMessage="1" promptTitle="Tornádo říká:" prompt="Pokud daný trenér v této formaci také startuje jako soutěžící, zadejte &quot;Ano&quot;." xr:uid="{B10FF541-8889-49EB-8CCF-492A2F24EF1D}">
          <x14:formula1>
            <xm:f>data!$B$159:$B$160</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D2326FF-991E-4187-B3F6-84AEAF210D6D}">
          <x14:formula1>
            <xm:f>IF('Základní informace o klubu'!$C$5&lt;&gt;$A$1,data!$B$119:$B$120,IF(OR(D4=data!B89,D4=data!B90),data!$B$115,data!$B$115:$B$116))</xm:f>
          </x14:formula1>
          <xm:sqref>D5:E5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73</vt:i4>
      </vt:variant>
    </vt:vector>
  </HeadingPairs>
  <TitlesOfParts>
    <vt:vector size="100" baseType="lpstr">
      <vt:lpstr>souhrn</vt:lpstr>
      <vt:lpstr>jmenný seznam</vt:lpstr>
      <vt:lpstr>data</vt:lpstr>
      <vt:lpstr>Nápověda</vt:lpstr>
      <vt:lpstr>Základní informace o klubu</vt:lpstr>
      <vt:lpstr>Přehled přihlášek</vt:lpstr>
      <vt:lpstr>Udělení souhlasů</vt:lpstr>
      <vt:lpstr>Přihláška č. 1</vt:lpstr>
      <vt:lpstr>Přihláška č. 2</vt:lpstr>
      <vt:lpstr>Přihláška č. 3</vt:lpstr>
      <vt:lpstr>Přihláška č. 4</vt:lpstr>
      <vt:lpstr>Přihláška č. 5</vt:lpstr>
      <vt:lpstr>Přihláška č. 6</vt:lpstr>
      <vt:lpstr>Přihláška č. 7</vt:lpstr>
      <vt:lpstr>Přihláška č. 8</vt:lpstr>
      <vt:lpstr>Přihláška č. 9</vt:lpstr>
      <vt:lpstr>Přihláška č. 10</vt:lpstr>
      <vt:lpstr>Přihláška č. 11</vt:lpstr>
      <vt:lpstr>Přihláška č. 12</vt:lpstr>
      <vt:lpstr>Přihláška č. 13</vt:lpstr>
      <vt:lpstr>Přihláška č. 14</vt:lpstr>
      <vt:lpstr>Přihláška č. 15</vt:lpstr>
      <vt:lpstr>Přihláška č. 16</vt:lpstr>
      <vt:lpstr>Přihláška č. 17</vt:lpstr>
      <vt:lpstr>Přihláška č. 18</vt:lpstr>
      <vt:lpstr>Přihláška č. 19</vt:lpstr>
      <vt:lpstr>Přihláška č. 20</vt:lpstr>
      <vt:lpstr>auto_vypocet</vt:lpstr>
      <vt:lpstr>auto_vypocet_veku</vt:lpstr>
      <vt:lpstr>celkem_formaci</vt:lpstr>
      <vt:lpstr>celkem_mazoretek</vt:lpstr>
      <vt:lpstr>cena_za_start</vt:lpstr>
      <vt:lpstr>den_konaní_rocniku</vt:lpstr>
      <vt:lpstr>dnes</vt:lpstr>
      <vt:lpstr>email</vt:lpstr>
      <vt:lpstr>chyba_chybi_jmeno_A_rok</vt:lpstr>
      <vt:lpstr>chyba_chybi_jmeno_X_prijmeni</vt:lpstr>
      <vt:lpstr>chyba_chybi_pocet_soutezicich</vt:lpstr>
      <vt:lpstr>chyba_chybi_rok_narozeni</vt:lpstr>
      <vt:lpstr>chyba_chybi_vek_sout_kategorie</vt:lpstr>
      <vt:lpstr>chyba_kumulativni</vt:lpstr>
      <vt:lpstr>chyba_listu_prihlasky</vt:lpstr>
      <vt:lpstr>chyba_mimo_vek_kategorie</vt:lpstr>
      <vt:lpstr>chyba_neznama</vt:lpstr>
      <vt:lpstr>chyba_souhlasy_bez_nutnych_souhlasu</vt:lpstr>
      <vt:lpstr>chyba_souhlasy_neodpovezeno</vt:lpstr>
      <vt:lpstr>chyba_v_seznamu_jmen</vt:lpstr>
      <vt:lpstr>chyba_vice_soutezicich</vt:lpstr>
      <vt:lpstr>chyba_vpravo</vt:lpstr>
      <vt:lpstr>chyba_vypoctu_veku</vt:lpstr>
      <vt:lpstr>chyba_zkratky_soutezni_kategorie</vt:lpstr>
      <vt:lpstr>interni_jmenny_seznam</vt:lpstr>
      <vt:lpstr>interni_jmenny_seznam2</vt:lpstr>
      <vt:lpstr>kontaktni_osoba</vt:lpstr>
      <vt:lpstr>list_ok</vt:lpstr>
      <vt:lpstr>mesto</vt:lpstr>
      <vt:lpstr>NA_nazev_klubu</vt:lpstr>
      <vt:lpstr>NA_nazev_klubu_A_pocet_formaci</vt:lpstr>
      <vt:lpstr>NA_nazev_klubu_A_spatny_pocet_formaci</vt:lpstr>
      <vt:lpstr>NA_pocet_formaci</vt:lpstr>
      <vt:lpstr>nazev_klubu</vt:lpstr>
      <vt:lpstr>neodpovidajici_pocet_formaci</vt:lpstr>
      <vt:lpstr>'Přehled přihlášek'!Oblast_tisku</vt:lpstr>
      <vt:lpstr>pocet_formaci</vt:lpstr>
      <vt:lpstr>pocet_soutezicich</vt:lpstr>
      <vt:lpstr>pocet_startu</vt:lpstr>
      <vt:lpstr>pocet_treneru</vt:lpstr>
      <vt:lpstr>psc</vt:lpstr>
      <vt:lpstr>rok_pro_vypocet_veku</vt:lpstr>
      <vt:lpstr>seznam_treneru</vt:lpstr>
      <vt:lpstr>souhlasy_ok</vt:lpstr>
      <vt:lpstr>tabulka_min_max_cas</vt:lpstr>
      <vt:lpstr>tabulka_min_max_soutezicich</vt:lpstr>
      <vt:lpstr>tabulka_min_max_vek</vt:lpstr>
      <vt:lpstr>tabulka_zkratky_soutezni_kategorie</vt:lpstr>
      <vt:lpstr>tabulka_zkratky_vekova_kategorie</vt:lpstr>
      <vt:lpstr>telefon</vt:lpstr>
      <vt:lpstr>termin_uzaverky</vt:lpstr>
      <vt:lpstr>trener1</vt:lpstr>
      <vt:lpstr>trener2</vt:lpstr>
      <vt:lpstr>trener3</vt:lpstr>
      <vt:lpstr>trener4</vt:lpstr>
      <vt:lpstr>trener5</vt:lpstr>
      <vt:lpstr>trener6</vt:lpstr>
      <vt:lpstr>trener7</vt:lpstr>
      <vt:lpstr>trener8</vt:lpstr>
      <vt:lpstr>ulice</vt:lpstr>
      <vt:lpstr>vek_nejstarsi_soutezici</vt:lpstr>
      <vt:lpstr>vek_prumer</vt:lpstr>
      <vt:lpstr>vek_soutezici</vt:lpstr>
      <vt:lpstr>vyplnte</vt:lpstr>
      <vt:lpstr>vyplnte_cas</vt:lpstr>
      <vt:lpstr>vyplnte_sout_kat</vt:lpstr>
      <vt:lpstr>vyplnte_soutezni_kategorii</vt:lpstr>
      <vt:lpstr>vyplnte_spravny_cas</vt:lpstr>
      <vt:lpstr>vyplnte_spravny_pocet</vt:lpstr>
      <vt:lpstr>vyplnte_trenera1</vt:lpstr>
      <vt:lpstr>vyplnte_trenera2</vt:lpstr>
      <vt:lpstr>vyplnte_ze_seznamu</vt:lpstr>
      <vt:lpstr>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Palička</dc:creator>
  <cp:lastModifiedBy>Martin Orlík</cp:lastModifiedBy>
  <cp:lastPrinted>2022-12-21T09:14:27Z</cp:lastPrinted>
  <dcterms:created xsi:type="dcterms:W3CDTF">2017-10-13T12:18:38Z</dcterms:created>
  <dcterms:modified xsi:type="dcterms:W3CDTF">2023-12-11T10:10:29Z</dcterms:modified>
</cp:coreProperties>
</file>