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marti\ownCloud\AKCE RADAMOK\Tornádo\2021\Přihláška\Přihláška - prázdná k vyplnění\"/>
    </mc:Choice>
  </mc:AlternateContent>
  <xr:revisionPtr revIDLastSave="0" documentId="13_ncr:1_{C766A4EC-E29F-4E7D-9F39-9FE6FA546595}" xr6:coauthVersionLast="36" xr6:coauthVersionMax="36" xr10:uidLastSave="{00000000-0000-0000-0000-000000000000}"/>
  <workbookProtection workbookPassword="AD78" lockStructure="1"/>
  <bookViews>
    <workbookView xWindow="-15" yWindow="-15" windowWidth="12720" windowHeight="12345" tabRatio="938" firstSheet="3" activeTab="4" xr2:uid="{00000000-000D-0000-FFFF-FFFF00000000}"/>
  </bookViews>
  <sheets>
    <sheet name="souhrn" sheetId="25" state="hidden" r:id="rId1"/>
    <sheet name="jmenný seznam" sheetId="28" state="hidden" r:id="rId2"/>
    <sheet name="data" sheetId="23" state="hidden" r:id="rId3"/>
    <sheet name="Nápověda" sheetId="27" r:id="rId4"/>
    <sheet name="Základní informace o klubu" sheetId="1" r:id="rId5"/>
    <sheet name="Přehled přihlášek" sheetId="24" r:id="rId6"/>
    <sheet name="Udělení souhlasů" sheetId="26" r:id="rId7"/>
    <sheet name="Přihláška č. 1" sheetId="2" r:id="rId8"/>
    <sheet name="Přihláška č. 2" sheetId="3" r:id="rId9"/>
    <sheet name="Přihláška č. 3" sheetId="5" r:id="rId10"/>
    <sheet name="Přihláška č. 4" sheetId="6" r:id="rId11"/>
    <sheet name="Přihláška č. 5" sheetId="7" r:id="rId12"/>
    <sheet name="Přihláška č. 6" sheetId="8" r:id="rId13"/>
    <sheet name="Přihláška č. 7" sheetId="9" r:id="rId14"/>
    <sheet name="Přihláška č. 8" sheetId="10" r:id="rId15"/>
    <sheet name="Přihláška č. 9" sheetId="11" r:id="rId16"/>
    <sheet name="Přihláška č. 10" sheetId="12" r:id="rId17"/>
    <sheet name="Přihláška č. 11" sheetId="13" r:id="rId18"/>
    <sheet name="Přihláška č. 12" sheetId="14" r:id="rId19"/>
    <sheet name="Přihláška č. 13" sheetId="15" r:id="rId20"/>
    <sheet name="Přihláška č. 14" sheetId="16" r:id="rId21"/>
    <sheet name="Přihláška č. 15" sheetId="17" r:id="rId22"/>
    <sheet name="Přihláška č. 16" sheetId="18" r:id="rId23"/>
    <sheet name="Přihláška č. 17" sheetId="19" r:id="rId24"/>
    <sheet name="Přihláška č. 18" sheetId="20" r:id="rId25"/>
    <sheet name="Přihláška č. 19" sheetId="21" r:id="rId26"/>
    <sheet name="Přihláška č. 20" sheetId="22" r:id="rId27"/>
  </sheets>
  <definedNames>
    <definedName name="auto_vypocet">data!$C$29</definedName>
    <definedName name="auto_vypocet_veku">data!$C$37</definedName>
    <definedName name="celkem_formaci">'Základní informace o klubu'!$C$24</definedName>
    <definedName name="celkem_mazoretek">'Základní informace o klubu'!$C$23</definedName>
    <definedName name="cena_za_start">data!$C$71</definedName>
    <definedName name="den_konaní_rocniku">data!$C$73</definedName>
    <definedName name="dnes">data!$C$74</definedName>
    <definedName name="email">'Základní informace o klubu'!$C$11</definedName>
    <definedName name="chyba_chybi_jmeno_A_rok">data!$C$40</definedName>
    <definedName name="chyba_chybi_jmeno_X_prijmeni">data!$C$38</definedName>
    <definedName name="chyba_chybi_pocet_soutezicich">data!$C$36</definedName>
    <definedName name="chyba_chybi_rok_narozeni">data!$C$39</definedName>
    <definedName name="chyba_chybi_vek_sout_kategorie">data!$C$33</definedName>
    <definedName name="chyba_kumulativni">data!$C$21</definedName>
    <definedName name="chyba_listu_prihlasky">data!$C$45</definedName>
    <definedName name="chyba_mimo_vek_kategorie">data!$C$31</definedName>
    <definedName name="chyba_neznama">data!$C$9</definedName>
    <definedName name="chyba_souhlasy_bez_nutnych_souhlasu">data!$C$49</definedName>
    <definedName name="chyba_souhlasy_neodpovezeno">data!$C$48</definedName>
    <definedName name="chyba_v_seznamu_jmen">data!$C$32</definedName>
    <definedName name="chyba_vice_soutezicich">data!$C$42</definedName>
    <definedName name="chyba_vpravo">data!$C$30</definedName>
    <definedName name="chyba_vypoctu_veku">data!$C$41</definedName>
    <definedName name="chyba_zkratky_soutezni_kategorie">data!$C$22</definedName>
    <definedName name="interni_jmenny_seznam">'jmenný seznam'!$D$32:$E$531</definedName>
    <definedName name="kontaktni_osoba">'Základní informace o klubu'!$C$9</definedName>
    <definedName name="list_ok">data!$C$20</definedName>
    <definedName name="mesto">'Základní informace o klubu'!$C$7</definedName>
    <definedName name="NA_nazev_klubu">data!$C$8</definedName>
    <definedName name="NA_nazev_klubu_A_pocet_formaci">data!$C$6</definedName>
    <definedName name="NA_nazev_klubu_A_spatny_pocet_formaci">data!$C$7</definedName>
    <definedName name="NA_pocet_formaci">data!$C$4</definedName>
    <definedName name="nazev_klubu">'Základní informace o klubu'!$C$5</definedName>
    <definedName name="neodpovidajici_pocet_formaci">data!$C$5</definedName>
    <definedName name="pocet_formaci">'Přehled přihlášek'!$E$8</definedName>
    <definedName name="pocet_soutezicich">'Přehled přihlášek'!$E$7</definedName>
    <definedName name="pocet_startu">'Přehled přihlášek'!$E$9</definedName>
    <definedName name="pocet_treneru">'Přehled přihlášek'!$E$6</definedName>
    <definedName name="psc">'Základní informace o klubu'!$C$8</definedName>
    <definedName name="rok_pro_vypocet_veku">data!$C$72</definedName>
    <definedName name="seznam_treneru">'Základní informace o klubu'!$D$14:$D$21</definedName>
    <definedName name="souhlasy_ok">data!$C$50</definedName>
    <definedName name="souhrn_formaci">OFFSET(souhrn!$B$6,0,0,COUNT(souhrn!$F$6:$F$25),14)</definedName>
    <definedName name="tabulka_min_max_cas">data!$B$91:$D$96</definedName>
    <definedName name="tabulka_min_max_soutezicich">data!$B$83:$D$88</definedName>
    <definedName name="tabulka_min_max_vek">data!$B$77:$D$80</definedName>
    <definedName name="tabulka_zkratky_soutezni_kategorie">data!$B$99:$C$104</definedName>
    <definedName name="tabulka_zkratky_vekova_kategorie">data!$B$107:$C$110</definedName>
    <definedName name="telefon">'Základní informace o klubu'!$C$10</definedName>
    <definedName name="termin_uzaverky">data!$C$70</definedName>
    <definedName name="trener1">'Základní informace o klubu'!$D$14</definedName>
    <definedName name="trener2">'Základní informace o klubu'!$D$15</definedName>
    <definedName name="trener3">'Základní informace o klubu'!$D$16</definedName>
    <definedName name="trener4">'Základní informace o klubu'!$D$17</definedName>
    <definedName name="trener5">'Základní informace o klubu'!$D$18</definedName>
    <definedName name="trener6">'Základní informace o klubu'!$D$19</definedName>
    <definedName name="trener7">'Základní informace o klubu'!$D$20</definedName>
    <definedName name="trener8">'Základní informace o klubu'!$D$21</definedName>
    <definedName name="ulice">'Základní informace o klubu'!$C$6</definedName>
    <definedName name="vek_nejstarsi_soutezici">data!$C$27</definedName>
    <definedName name="vek_prumer">data!$C$25</definedName>
    <definedName name="vek_soutezici">data!$C$26</definedName>
    <definedName name="vyplnte">data!$C$12</definedName>
    <definedName name="vyplnte_cas">data!$C$14</definedName>
    <definedName name="vyplnte_sout_kat">data!$C$28</definedName>
    <definedName name="vyplnte_soutezni_kategorii">data!$C$15</definedName>
    <definedName name="vyplnte_spravny_cas">data!$C$17</definedName>
    <definedName name="vyplnte_spravny_pocet">data!$C$16</definedName>
    <definedName name="vyplnte_ze_seznamu">data!$C$13</definedName>
    <definedName name="web">'Základní informace o klubu'!$C$12</definedName>
  </definedNames>
  <calcPr calcId="191029"/>
</workbook>
</file>

<file path=xl/calcChain.xml><?xml version="1.0" encoding="utf-8"?>
<calcChain xmlns="http://schemas.openxmlformats.org/spreadsheetml/2006/main">
  <c r="K28" i="25" l="1"/>
  <c r="O25" i="25"/>
  <c r="O24" i="25"/>
  <c r="O23" i="25"/>
  <c r="O22" i="25"/>
  <c r="O21" i="25"/>
  <c r="O20" i="25"/>
  <c r="O19" i="25"/>
  <c r="O18" i="25"/>
  <c r="O17" i="25"/>
  <c r="O16" i="25"/>
  <c r="O15" i="25"/>
  <c r="O14" i="25"/>
  <c r="O13" i="25"/>
  <c r="O12" i="25"/>
  <c r="O11" i="25"/>
  <c r="O10" i="25"/>
  <c r="O9" i="25"/>
  <c r="G34" i="24"/>
  <c r="G33" i="24"/>
  <c r="G32" i="24"/>
  <c r="G31" i="24"/>
  <c r="G30" i="24"/>
  <c r="G29" i="24"/>
  <c r="G28" i="24"/>
  <c r="G27" i="24"/>
  <c r="G26" i="24"/>
  <c r="G25" i="24"/>
  <c r="G24" i="24"/>
  <c r="G23" i="24"/>
  <c r="G22" i="24"/>
  <c r="G21" i="24"/>
  <c r="G20" i="24"/>
  <c r="G19" i="24"/>
  <c r="G18" i="24"/>
  <c r="H40" i="22" l="1"/>
  <c r="G40" i="22"/>
  <c r="B40" i="22"/>
  <c r="H39" i="22"/>
  <c r="G39" i="22"/>
  <c r="B39" i="22"/>
  <c r="H38" i="22"/>
  <c r="G38" i="22"/>
  <c r="B38" i="22"/>
  <c r="H37" i="22"/>
  <c r="G37" i="22"/>
  <c r="B37" i="22"/>
  <c r="H36" i="22"/>
  <c r="G36" i="22"/>
  <c r="B36" i="22"/>
  <c r="H35" i="22"/>
  <c r="G35" i="22"/>
  <c r="B35" i="22"/>
  <c r="H34" i="22"/>
  <c r="G34" i="22"/>
  <c r="B34" i="22"/>
  <c r="H33" i="22"/>
  <c r="G33" i="22"/>
  <c r="B33" i="22"/>
  <c r="H32" i="22"/>
  <c r="G32" i="22"/>
  <c r="B32" i="22"/>
  <c r="H31" i="22"/>
  <c r="G31" i="22"/>
  <c r="B31" i="22"/>
  <c r="H30" i="22"/>
  <c r="G30" i="22"/>
  <c r="B30" i="22"/>
  <c r="H29" i="22"/>
  <c r="G29" i="22"/>
  <c r="B29" i="22"/>
  <c r="H28" i="22"/>
  <c r="G28" i="22"/>
  <c r="B28" i="22"/>
  <c r="H27" i="22"/>
  <c r="G27" i="22"/>
  <c r="B27" i="22"/>
  <c r="H26" i="22"/>
  <c r="G26" i="22"/>
  <c r="B26" i="22"/>
  <c r="H25" i="22"/>
  <c r="G25" i="22"/>
  <c r="B25" i="22"/>
  <c r="H24" i="22"/>
  <c r="G24" i="22"/>
  <c r="B24" i="22"/>
  <c r="H23" i="22"/>
  <c r="G23" i="22"/>
  <c r="B23" i="22"/>
  <c r="H22" i="22"/>
  <c r="G22" i="22"/>
  <c r="B22" i="22"/>
  <c r="H21" i="22"/>
  <c r="G21" i="22"/>
  <c r="B21" i="22"/>
  <c r="H20" i="22"/>
  <c r="G20" i="22"/>
  <c r="B20" i="22"/>
  <c r="H19" i="22"/>
  <c r="G19" i="22"/>
  <c r="B19" i="22"/>
  <c r="H18" i="22"/>
  <c r="G18" i="22"/>
  <c r="B18" i="22"/>
  <c r="H17" i="22"/>
  <c r="G17" i="22"/>
  <c r="B17" i="22"/>
  <c r="H16" i="22"/>
  <c r="H14" i="22" s="1"/>
  <c r="G16" i="22"/>
  <c r="B16" i="22"/>
  <c r="F14" i="22"/>
  <c r="F12" i="22"/>
  <c r="D13" i="22" s="1"/>
  <c r="B12" i="22"/>
  <c r="F7" i="22"/>
  <c r="F6" i="22"/>
  <c r="F5" i="22"/>
  <c r="F4" i="22"/>
  <c r="F8" i="22" s="1"/>
  <c r="A1" i="22"/>
  <c r="H40" i="21"/>
  <c r="G40" i="21"/>
  <c r="B40" i="21"/>
  <c r="H39" i="21"/>
  <c r="G39" i="21"/>
  <c r="B39" i="21"/>
  <c r="H38" i="21"/>
  <c r="G38" i="21"/>
  <c r="B38" i="21"/>
  <c r="H37" i="21"/>
  <c r="G37" i="21"/>
  <c r="B37" i="21"/>
  <c r="H36" i="21"/>
  <c r="G36" i="21"/>
  <c r="B36" i="21"/>
  <c r="H35" i="21"/>
  <c r="G35" i="21"/>
  <c r="B35" i="21"/>
  <c r="H34" i="21"/>
  <c r="G34" i="21"/>
  <c r="B34" i="21"/>
  <c r="H33" i="21"/>
  <c r="G33" i="21"/>
  <c r="B33" i="21"/>
  <c r="H32" i="21"/>
  <c r="G32" i="21"/>
  <c r="B32" i="21"/>
  <c r="H31" i="21"/>
  <c r="G31" i="21"/>
  <c r="B31" i="21"/>
  <c r="H30" i="21"/>
  <c r="G30" i="21"/>
  <c r="B30" i="21"/>
  <c r="H29" i="21"/>
  <c r="G29" i="21"/>
  <c r="B29" i="21"/>
  <c r="H28" i="21"/>
  <c r="G28" i="21"/>
  <c r="B28" i="21"/>
  <c r="H27" i="21"/>
  <c r="G27" i="21"/>
  <c r="B27" i="21"/>
  <c r="H26" i="21"/>
  <c r="G26" i="21"/>
  <c r="B26" i="21"/>
  <c r="H25" i="21"/>
  <c r="G25" i="21"/>
  <c r="B25" i="21"/>
  <c r="H24" i="21"/>
  <c r="G24" i="21"/>
  <c r="B24" i="21"/>
  <c r="H23" i="21"/>
  <c r="G23" i="21"/>
  <c r="B23" i="21"/>
  <c r="H22" i="21"/>
  <c r="G22" i="21"/>
  <c r="B22" i="21"/>
  <c r="H21" i="21"/>
  <c r="G21" i="21"/>
  <c r="B21" i="21"/>
  <c r="H20" i="21"/>
  <c r="G20" i="21"/>
  <c r="B20" i="21"/>
  <c r="H19" i="21"/>
  <c r="G19" i="21"/>
  <c r="B19" i="21"/>
  <c r="H18" i="21"/>
  <c r="G18" i="21"/>
  <c r="B18" i="21"/>
  <c r="H17" i="21"/>
  <c r="G17" i="21"/>
  <c r="B17" i="21"/>
  <c r="H16" i="21"/>
  <c r="G16" i="21"/>
  <c r="B16" i="21"/>
  <c r="F14" i="21"/>
  <c r="F12" i="21"/>
  <c r="D13" i="21" s="1"/>
  <c r="B12" i="21"/>
  <c r="F7" i="21"/>
  <c r="F6" i="21"/>
  <c r="F5" i="21"/>
  <c r="F4" i="21"/>
  <c r="F8" i="21" s="1"/>
  <c r="A1" i="21"/>
  <c r="H40" i="20"/>
  <c r="G40" i="20"/>
  <c r="B40" i="20"/>
  <c r="H39" i="20"/>
  <c r="G39" i="20"/>
  <c r="B39" i="20"/>
  <c r="H38" i="20"/>
  <c r="G38" i="20"/>
  <c r="B38" i="20"/>
  <c r="H37" i="20"/>
  <c r="G37" i="20"/>
  <c r="B37" i="20"/>
  <c r="H36" i="20"/>
  <c r="G36" i="20"/>
  <c r="B36" i="20"/>
  <c r="H35" i="20"/>
  <c r="G35" i="20"/>
  <c r="B35" i="20"/>
  <c r="H34" i="20"/>
  <c r="G34" i="20"/>
  <c r="B34" i="20"/>
  <c r="H33" i="20"/>
  <c r="G33" i="20"/>
  <c r="B33" i="20"/>
  <c r="H32" i="20"/>
  <c r="G32" i="20"/>
  <c r="B32" i="20"/>
  <c r="H31" i="20"/>
  <c r="G31" i="20"/>
  <c r="B31" i="20"/>
  <c r="H30" i="20"/>
  <c r="G30" i="20"/>
  <c r="B30" i="20"/>
  <c r="H29" i="20"/>
  <c r="G29" i="20"/>
  <c r="B29" i="20"/>
  <c r="H28" i="20"/>
  <c r="G28" i="20"/>
  <c r="B28" i="20"/>
  <c r="H27" i="20"/>
  <c r="G27" i="20"/>
  <c r="B27" i="20"/>
  <c r="H26" i="20"/>
  <c r="G26" i="20"/>
  <c r="B26" i="20"/>
  <c r="H25" i="20"/>
  <c r="G25" i="20"/>
  <c r="B25" i="20"/>
  <c r="H24" i="20"/>
  <c r="G24" i="20"/>
  <c r="B24" i="20"/>
  <c r="H23" i="20"/>
  <c r="G23" i="20"/>
  <c r="B23" i="20"/>
  <c r="H22" i="20"/>
  <c r="G22" i="20"/>
  <c r="B22" i="20"/>
  <c r="H21" i="20"/>
  <c r="G21" i="20"/>
  <c r="B21" i="20"/>
  <c r="H20" i="20"/>
  <c r="G20" i="20"/>
  <c r="B20" i="20"/>
  <c r="H19" i="20"/>
  <c r="G19" i="20"/>
  <c r="B19" i="20"/>
  <c r="H18" i="20"/>
  <c r="G18" i="20"/>
  <c r="B18" i="20"/>
  <c r="H17" i="20"/>
  <c r="G17" i="20"/>
  <c r="B17" i="20"/>
  <c r="H16" i="20"/>
  <c r="G16" i="20"/>
  <c r="B16" i="20"/>
  <c r="F14" i="20"/>
  <c r="F12" i="20"/>
  <c r="D13" i="20" s="1"/>
  <c r="B12" i="20"/>
  <c r="F7" i="20"/>
  <c r="F6" i="20"/>
  <c r="F5" i="20"/>
  <c r="F4" i="20"/>
  <c r="F8" i="20" s="1"/>
  <c r="A1" i="20"/>
  <c r="H40" i="19"/>
  <c r="G40" i="19"/>
  <c r="B40" i="19"/>
  <c r="H39" i="19"/>
  <c r="G39" i="19"/>
  <c r="B39" i="19"/>
  <c r="H38" i="19"/>
  <c r="G38" i="19"/>
  <c r="B38" i="19"/>
  <c r="H37" i="19"/>
  <c r="G37" i="19"/>
  <c r="B37" i="19"/>
  <c r="H36" i="19"/>
  <c r="G36" i="19"/>
  <c r="B36" i="19"/>
  <c r="H35" i="19"/>
  <c r="G35" i="19"/>
  <c r="B35" i="19"/>
  <c r="H34" i="19"/>
  <c r="G34" i="19"/>
  <c r="B34" i="19"/>
  <c r="H33" i="19"/>
  <c r="G33" i="19"/>
  <c r="B33" i="19"/>
  <c r="H32" i="19"/>
  <c r="G32" i="19"/>
  <c r="B32" i="19"/>
  <c r="H31" i="19"/>
  <c r="G31" i="19"/>
  <c r="B31" i="19"/>
  <c r="H30" i="19"/>
  <c r="G30" i="19"/>
  <c r="B30" i="19"/>
  <c r="H29" i="19"/>
  <c r="G29" i="19"/>
  <c r="B29" i="19"/>
  <c r="H28" i="19"/>
  <c r="G28" i="19"/>
  <c r="B28" i="19"/>
  <c r="H27" i="19"/>
  <c r="G27" i="19"/>
  <c r="B27" i="19"/>
  <c r="H26" i="19"/>
  <c r="G26" i="19"/>
  <c r="B26" i="19"/>
  <c r="H25" i="19"/>
  <c r="G25" i="19"/>
  <c r="B25" i="19"/>
  <c r="H24" i="19"/>
  <c r="G24" i="19"/>
  <c r="B24" i="19"/>
  <c r="H23" i="19"/>
  <c r="G23" i="19"/>
  <c r="B23" i="19"/>
  <c r="H22" i="19"/>
  <c r="G22" i="19"/>
  <c r="B22" i="19"/>
  <c r="H21" i="19"/>
  <c r="G21" i="19"/>
  <c r="B21" i="19"/>
  <c r="H20" i="19"/>
  <c r="G20" i="19"/>
  <c r="B20" i="19"/>
  <c r="H19" i="19"/>
  <c r="G19" i="19"/>
  <c r="B19" i="19"/>
  <c r="H18" i="19"/>
  <c r="G18" i="19"/>
  <c r="B18" i="19"/>
  <c r="H17" i="19"/>
  <c r="G17" i="19"/>
  <c r="B17" i="19"/>
  <c r="H16" i="19"/>
  <c r="G16" i="19"/>
  <c r="B16" i="19"/>
  <c r="F14" i="19"/>
  <c r="F12" i="19"/>
  <c r="D13" i="19" s="1"/>
  <c r="B12" i="19"/>
  <c r="F7" i="19"/>
  <c r="F6" i="19"/>
  <c r="F5" i="19"/>
  <c r="F4" i="19"/>
  <c r="F8" i="19" s="1"/>
  <c r="A1" i="19"/>
  <c r="H40" i="18"/>
  <c r="G40" i="18"/>
  <c r="B40" i="18"/>
  <c r="H39" i="18"/>
  <c r="G39" i="18"/>
  <c r="B39" i="18"/>
  <c r="H38" i="18"/>
  <c r="G38" i="18"/>
  <c r="B38" i="18"/>
  <c r="H37" i="18"/>
  <c r="G37" i="18"/>
  <c r="B37" i="18"/>
  <c r="H36" i="18"/>
  <c r="G36" i="18"/>
  <c r="B36" i="18"/>
  <c r="H35" i="18"/>
  <c r="G35" i="18"/>
  <c r="B35" i="18"/>
  <c r="H34" i="18"/>
  <c r="G34" i="18"/>
  <c r="B34" i="18"/>
  <c r="H33" i="18"/>
  <c r="G33" i="18"/>
  <c r="B33" i="18"/>
  <c r="H32" i="18"/>
  <c r="G32" i="18"/>
  <c r="B32" i="18"/>
  <c r="H31" i="18"/>
  <c r="G31" i="18"/>
  <c r="B31" i="18"/>
  <c r="H30" i="18"/>
  <c r="G30" i="18"/>
  <c r="B30" i="18"/>
  <c r="H29" i="18"/>
  <c r="G29" i="18"/>
  <c r="B29" i="18"/>
  <c r="H28" i="18"/>
  <c r="G28" i="18"/>
  <c r="B28" i="18"/>
  <c r="H27" i="18"/>
  <c r="G27" i="18"/>
  <c r="B27" i="18"/>
  <c r="H26" i="18"/>
  <c r="G26" i="18"/>
  <c r="B26" i="18"/>
  <c r="H25" i="18"/>
  <c r="G25" i="18"/>
  <c r="B25" i="18"/>
  <c r="H24" i="18"/>
  <c r="G24" i="18"/>
  <c r="B24" i="18"/>
  <c r="H23" i="18"/>
  <c r="G23" i="18"/>
  <c r="B23" i="18"/>
  <c r="H22" i="18"/>
  <c r="G22" i="18"/>
  <c r="B22" i="18"/>
  <c r="H21" i="18"/>
  <c r="G21" i="18"/>
  <c r="B21" i="18"/>
  <c r="H20" i="18"/>
  <c r="G20" i="18"/>
  <c r="B20" i="18"/>
  <c r="H19" i="18"/>
  <c r="G19" i="18"/>
  <c r="B19" i="18"/>
  <c r="H18" i="18"/>
  <c r="G18" i="18"/>
  <c r="B18" i="18"/>
  <c r="H17" i="18"/>
  <c r="G17" i="18"/>
  <c r="B17" i="18"/>
  <c r="H16" i="18"/>
  <c r="G16" i="18"/>
  <c r="B16" i="18"/>
  <c r="F14" i="18"/>
  <c r="F12" i="18"/>
  <c r="D13" i="18" s="1"/>
  <c r="B12" i="18"/>
  <c r="F7" i="18"/>
  <c r="F6" i="18"/>
  <c r="F5" i="18"/>
  <c r="F4" i="18"/>
  <c r="F8" i="18" s="1"/>
  <c r="A1" i="18"/>
  <c r="H40" i="17"/>
  <c r="G40" i="17"/>
  <c r="B40" i="17"/>
  <c r="H39" i="17"/>
  <c r="G39" i="17"/>
  <c r="B39" i="17"/>
  <c r="H38" i="17"/>
  <c r="G38" i="17"/>
  <c r="B38" i="17"/>
  <c r="H37" i="17"/>
  <c r="G37" i="17"/>
  <c r="B37" i="17"/>
  <c r="H36" i="17"/>
  <c r="G36" i="17"/>
  <c r="B36" i="17"/>
  <c r="H35" i="17"/>
  <c r="G35" i="17"/>
  <c r="B35" i="17"/>
  <c r="H34" i="17"/>
  <c r="G34" i="17"/>
  <c r="B34" i="17"/>
  <c r="H33" i="17"/>
  <c r="G33" i="17"/>
  <c r="B33" i="17"/>
  <c r="H32" i="17"/>
  <c r="G32" i="17"/>
  <c r="B32" i="17"/>
  <c r="H31" i="17"/>
  <c r="G31" i="17"/>
  <c r="B31" i="17"/>
  <c r="H30" i="17"/>
  <c r="G30" i="17"/>
  <c r="B30" i="17"/>
  <c r="H29" i="17"/>
  <c r="G29" i="17"/>
  <c r="B29" i="17"/>
  <c r="H28" i="17"/>
  <c r="G28" i="17"/>
  <c r="B28" i="17"/>
  <c r="H27" i="17"/>
  <c r="G27" i="17"/>
  <c r="B27" i="17"/>
  <c r="H26" i="17"/>
  <c r="G26" i="17"/>
  <c r="B26" i="17"/>
  <c r="H25" i="17"/>
  <c r="G25" i="17"/>
  <c r="B25" i="17"/>
  <c r="H24" i="17"/>
  <c r="G24" i="17"/>
  <c r="B24" i="17"/>
  <c r="H23" i="17"/>
  <c r="G23" i="17"/>
  <c r="B23" i="17"/>
  <c r="H22" i="17"/>
  <c r="G22" i="17"/>
  <c r="B22" i="17"/>
  <c r="H21" i="17"/>
  <c r="G21" i="17"/>
  <c r="B21" i="17"/>
  <c r="H20" i="17"/>
  <c r="G20" i="17"/>
  <c r="B20" i="17"/>
  <c r="H19" i="17"/>
  <c r="G19" i="17"/>
  <c r="B19" i="17"/>
  <c r="H18" i="17"/>
  <c r="G18" i="17"/>
  <c r="B18" i="17"/>
  <c r="H17" i="17"/>
  <c r="G17" i="17"/>
  <c r="B17" i="17"/>
  <c r="H16" i="17"/>
  <c r="G16" i="17"/>
  <c r="B16" i="17"/>
  <c r="F14" i="17"/>
  <c r="F12" i="17"/>
  <c r="D13" i="17" s="1"/>
  <c r="B12" i="17"/>
  <c r="F7" i="17"/>
  <c r="F6" i="17"/>
  <c r="F5" i="17"/>
  <c r="F4" i="17"/>
  <c r="F8" i="17" s="1"/>
  <c r="A1" i="17"/>
  <c r="H40" i="16"/>
  <c r="G40" i="16"/>
  <c r="B40" i="16"/>
  <c r="H39" i="16"/>
  <c r="G39" i="16"/>
  <c r="B39" i="16"/>
  <c r="H38" i="16"/>
  <c r="G38" i="16"/>
  <c r="B38" i="16"/>
  <c r="H37" i="16"/>
  <c r="G37" i="16"/>
  <c r="B37" i="16"/>
  <c r="H36" i="16"/>
  <c r="G36" i="16"/>
  <c r="B36" i="16"/>
  <c r="H35" i="16"/>
  <c r="G35" i="16"/>
  <c r="B35" i="16"/>
  <c r="H34" i="16"/>
  <c r="G34" i="16"/>
  <c r="B34" i="16"/>
  <c r="H33" i="16"/>
  <c r="G33" i="16"/>
  <c r="B33" i="16"/>
  <c r="H32" i="16"/>
  <c r="G32" i="16"/>
  <c r="B32" i="16"/>
  <c r="H31" i="16"/>
  <c r="G31" i="16"/>
  <c r="B31" i="16"/>
  <c r="H30" i="16"/>
  <c r="G30" i="16"/>
  <c r="B30" i="16"/>
  <c r="H29" i="16"/>
  <c r="G29" i="16"/>
  <c r="B29" i="16"/>
  <c r="H28" i="16"/>
  <c r="G28" i="16"/>
  <c r="B28" i="16"/>
  <c r="H27" i="16"/>
  <c r="G27" i="16"/>
  <c r="B27" i="16"/>
  <c r="H26" i="16"/>
  <c r="G26" i="16"/>
  <c r="B26" i="16"/>
  <c r="H25" i="16"/>
  <c r="G25" i="16"/>
  <c r="B25" i="16"/>
  <c r="H24" i="16"/>
  <c r="G24" i="16"/>
  <c r="B24" i="16"/>
  <c r="H23" i="16"/>
  <c r="G23" i="16"/>
  <c r="B23" i="16"/>
  <c r="H22" i="16"/>
  <c r="G22" i="16"/>
  <c r="B22" i="16"/>
  <c r="H21" i="16"/>
  <c r="G21" i="16"/>
  <c r="B21" i="16"/>
  <c r="H20" i="16"/>
  <c r="G20" i="16"/>
  <c r="B20" i="16"/>
  <c r="H19" i="16"/>
  <c r="G19" i="16"/>
  <c r="B19" i="16"/>
  <c r="H18" i="16"/>
  <c r="G18" i="16"/>
  <c r="B18" i="16"/>
  <c r="H17" i="16"/>
  <c r="G17" i="16"/>
  <c r="B17" i="16"/>
  <c r="H16" i="16"/>
  <c r="G16" i="16"/>
  <c r="B16" i="16"/>
  <c r="F14" i="16"/>
  <c r="F12" i="16"/>
  <c r="D13" i="16" s="1"/>
  <c r="B12" i="16"/>
  <c r="F7" i="16"/>
  <c r="F6" i="16"/>
  <c r="F5" i="16"/>
  <c r="F4" i="16"/>
  <c r="F8" i="16" s="1"/>
  <c r="A1" i="16"/>
  <c r="H40" i="15"/>
  <c r="G40" i="15"/>
  <c r="B40" i="15"/>
  <c r="H39" i="15"/>
  <c r="G39" i="15"/>
  <c r="B39" i="15"/>
  <c r="H38" i="15"/>
  <c r="G38" i="15"/>
  <c r="B38" i="15"/>
  <c r="H37" i="15"/>
  <c r="G37" i="15"/>
  <c r="B37" i="15"/>
  <c r="H36" i="15"/>
  <c r="G36" i="15"/>
  <c r="B36" i="15"/>
  <c r="H35" i="15"/>
  <c r="G35" i="15"/>
  <c r="B35" i="15"/>
  <c r="H34" i="15"/>
  <c r="G34" i="15"/>
  <c r="B34" i="15"/>
  <c r="H33" i="15"/>
  <c r="G33" i="15"/>
  <c r="B33" i="15"/>
  <c r="H32" i="15"/>
  <c r="G32" i="15"/>
  <c r="B32" i="15"/>
  <c r="H31" i="15"/>
  <c r="G31" i="15"/>
  <c r="B31" i="15"/>
  <c r="H30" i="15"/>
  <c r="G30" i="15"/>
  <c r="B30" i="15"/>
  <c r="H29" i="15"/>
  <c r="G29" i="15"/>
  <c r="B29" i="15"/>
  <c r="H28" i="15"/>
  <c r="G28" i="15"/>
  <c r="B28" i="15"/>
  <c r="H27" i="15"/>
  <c r="G27" i="15"/>
  <c r="B27" i="15"/>
  <c r="H26" i="15"/>
  <c r="G26" i="15"/>
  <c r="B26" i="15"/>
  <c r="H25" i="15"/>
  <c r="G25" i="15"/>
  <c r="B25" i="15"/>
  <c r="H24" i="15"/>
  <c r="G24" i="15"/>
  <c r="B24" i="15"/>
  <c r="H23" i="15"/>
  <c r="G23" i="15"/>
  <c r="B23" i="15"/>
  <c r="H22" i="15"/>
  <c r="G22" i="15"/>
  <c r="B22" i="15"/>
  <c r="H21" i="15"/>
  <c r="G21" i="15"/>
  <c r="B21" i="15"/>
  <c r="H20" i="15"/>
  <c r="G20" i="15"/>
  <c r="B20" i="15"/>
  <c r="H19" i="15"/>
  <c r="G19" i="15"/>
  <c r="B19" i="15"/>
  <c r="H18" i="15"/>
  <c r="G18" i="15"/>
  <c r="B18" i="15"/>
  <c r="H17" i="15"/>
  <c r="G17" i="15"/>
  <c r="B17" i="15"/>
  <c r="H16" i="15"/>
  <c r="G16" i="15"/>
  <c r="B16" i="15"/>
  <c r="F14" i="15"/>
  <c r="F12" i="15"/>
  <c r="D13" i="15" s="1"/>
  <c r="B12" i="15"/>
  <c r="F7" i="15"/>
  <c r="F6" i="15"/>
  <c r="F5" i="15"/>
  <c r="F4" i="15"/>
  <c r="F8" i="15" s="1"/>
  <c r="A1" i="15"/>
  <c r="H40" i="14"/>
  <c r="G40" i="14"/>
  <c r="B40" i="14"/>
  <c r="H39" i="14"/>
  <c r="G39" i="14"/>
  <c r="B39" i="14"/>
  <c r="H38" i="14"/>
  <c r="G38" i="14"/>
  <c r="B38" i="14"/>
  <c r="H37" i="14"/>
  <c r="G37" i="14"/>
  <c r="B37" i="14"/>
  <c r="H36" i="14"/>
  <c r="G36" i="14"/>
  <c r="B36" i="14"/>
  <c r="H35" i="14"/>
  <c r="G35" i="14"/>
  <c r="B35" i="14"/>
  <c r="H34" i="14"/>
  <c r="G34" i="14"/>
  <c r="B34" i="14"/>
  <c r="H33" i="14"/>
  <c r="G33" i="14"/>
  <c r="B33" i="14"/>
  <c r="H32" i="14"/>
  <c r="G32" i="14"/>
  <c r="B32" i="14"/>
  <c r="H31" i="14"/>
  <c r="G31" i="14"/>
  <c r="B31" i="14"/>
  <c r="H30" i="14"/>
  <c r="G30" i="14"/>
  <c r="B30" i="14"/>
  <c r="H29" i="14"/>
  <c r="G29" i="14"/>
  <c r="B29" i="14"/>
  <c r="H28" i="14"/>
  <c r="G28" i="14"/>
  <c r="B28" i="14"/>
  <c r="H27" i="14"/>
  <c r="G27" i="14"/>
  <c r="B27" i="14"/>
  <c r="H26" i="14"/>
  <c r="G26" i="14"/>
  <c r="B26" i="14"/>
  <c r="H25" i="14"/>
  <c r="G25" i="14"/>
  <c r="B25" i="14"/>
  <c r="H24" i="14"/>
  <c r="G24" i="14"/>
  <c r="B24" i="14"/>
  <c r="H23" i="14"/>
  <c r="G23" i="14"/>
  <c r="B23" i="14"/>
  <c r="H22" i="14"/>
  <c r="G22" i="14"/>
  <c r="B22" i="14"/>
  <c r="H21" i="14"/>
  <c r="G21" i="14"/>
  <c r="B21" i="14"/>
  <c r="H20" i="14"/>
  <c r="G20" i="14"/>
  <c r="B20" i="14"/>
  <c r="H19" i="14"/>
  <c r="G19" i="14"/>
  <c r="B19" i="14"/>
  <c r="H18" i="14"/>
  <c r="G18" i="14"/>
  <c r="B18" i="14"/>
  <c r="H17" i="14"/>
  <c r="G17" i="14"/>
  <c r="B17" i="14"/>
  <c r="H16" i="14"/>
  <c r="G16" i="14"/>
  <c r="B16" i="14"/>
  <c r="F14" i="14"/>
  <c r="F12" i="14"/>
  <c r="D13" i="14" s="1"/>
  <c r="B12" i="14"/>
  <c r="F7" i="14"/>
  <c r="F6" i="14"/>
  <c r="F5" i="14"/>
  <c r="F4" i="14"/>
  <c r="F8" i="14" s="1"/>
  <c r="A1" i="14"/>
  <c r="H40" i="13"/>
  <c r="G40" i="13"/>
  <c r="B40" i="13"/>
  <c r="H39" i="13"/>
  <c r="G39" i="13"/>
  <c r="B39" i="13"/>
  <c r="H38" i="13"/>
  <c r="G38" i="13"/>
  <c r="B38" i="13"/>
  <c r="H37" i="13"/>
  <c r="G37" i="13"/>
  <c r="B37" i="13"/>
  <c r="H36" i="13"/>
  <c r="G36" i="13"/>
  <c r="B36" i="13"/>
  <c r="H35" i="13"/>
  <c r="G35" i="13"/>
  <c r="B35" i="13"/>
  <c r="H34" i="13"/>
  <c r="G34" i="13"/>
  <c r="B34" i="13"/>
  <c r="H33" i="13"/>
  <c r="G33" i="13"/>
  <c r="B33" i="13"/>
  <c r="H32" i="13"/>
  <c r="G32" i="13"/>
  <c r="B32" i="13"/>
  <c r="H31" i="13"/>
  <c r="G31" i="13"/>
  <c r="B31" i="13"/>
  <c r="H30" i="13"/>
  <c r="G30" i="13"/>
  <c r="B30" i="13"/>
  <c r="H29" i="13"/>
  <c r="G29" i="13"/>
  <c r="B29" i="13"/>
  <c r="H28" i="13"/>
  <c r="G28" i="13"/>
  <c r="B28" i="13"/>
  <c r="H27" i="13"/>
  <c r="G27" i="13"/>
  <c r="B27" i="13"/>
  <c r="H26" i="13"/>
  <c r="G26" i="13"/>
  <c r="B26" i="13"/>
  <c r="H25" i="13"/>
  <c r="G25" i="13"/>
  <c r="B25" i="13"/>
  <c r="H24" i="13"/>
  <c r="G24" i="13"/>
  <c r="B24" i="13"/>
  <c r="H23" i="13"/>
  <c r="G23" i="13"/>
  <c r="B23" i="13"/>
  <c r="H22" i="13"/>
  <c r="G22" i="13"/>
  <c r="B22" i="13"/>
  <c r="H21" i="13"/>
  <c r="G21" i="13"/>
  <c r="B21" i="13"/>
  <c r="H20" i="13"/>
  <c r="G20" i="13"/>
  <c r="B20" i="13"/>
  <c r="H19" i="13"/>
  <c r="G19" i="13"/>
  <c r="B19" i="13"/>
  <c r="H18" i="13"/>
  <c r="G18" i="13"/>
  <c r="B18" i="13"/>
  <c r="H17" i="13"/>
  <c r="G17" i="13"/>
  <c r="B17" i="13"/>
  <c r="H16" i="13"/>
  <c r="G16" i="13"/>
  <c r="B16" i="13"/>
  <c r="F14" i="13"/>
  <c r="F12" i="13"/>
  <c r="D13" i="13" s="1"/>
  <c r="B12" i="13"/>
  <c r="F7" i="13"/>
  <c r="F6" i="13"/>
  <c r="F5" i="13"/>
  <c r="F4" i="13"/>
  <c r="F8" i="13" s="1"/>
  <c r="A1" i="13"/>
  <c r="H40" i="12"/>
  <c r="G40" i="12"/>
  <c r="B40" i="12"/>
  <c r="H39" i="12"/>
  <c r="G39" i="12"/>
  <c r="B39" i="12"/>
  <c r="H38" i="12"/>
  <c r="G38" i="12"/>
  <c r="B38" i="12"/>
  <c r="H37" i="12"/>
  <c r="G37" i="12"/>
  <c r="B37" i="12"/>
  <c r="H36" i="12"/>
  <c r="G36" i="12"/>
  <c r="B36" i="12"/>
  <c r="H35" i="12"/>
  <c r="G35" i="12"/>
  <c r="B35" i="12"/>
  <c r="H34" i="12"/>
  <c r="G34" i="12"/>
  <c r="B34" i="12"/>
  <c r="H33" i="12"/>
  <c r="G33" i="12"/>
  <c r="B33" i="12"/>
  <c r="H32" i="12"/>
  <c r="G32" i="12"/>
  <c r="B32" i="12"/>
  <c r="H31" i="12"/>
  <c r="G31" i="12"/>
  <c r="B31" i="12"/>
  <c r="H30" i="12"/>
  <c r="G30" i="12"/>
  <c r="B30" i="12"/>
  <c r="H29" i="12"/>
  <c r="G29" i="12"/>
  <c r="B29" i="12"/>
  <c r="H28" i="12"/>
  <c r="G28" i="12"/>
  <c r="B28" i="12"/>
  <c r="H27" i="12"/>
  <c r="G27" i="12"/>
  <c r="B27" i="12"/>
  <c r="H26" i="12"/>
  <c r="G26" i="12"/>
  <c r="B26" i="12"/>
  <c r="H25" i="12"/>
  <c r="G25" i="12"/>
  <c r="B25" i="12"/>
  <c r="H24" i="12"/>
  <c r="G24" i="12"/>
  <c r="B24" i="12"/>
  <c r="H23" i="12"/>
  <c r="G23" i="12"/>
  <c r="B23" i="12"/>
  <c r="H22" i="12"/>
  <c r="G22" i="12"/>
  <c r="B22" i="12"/>
  <c r="H21" i="12"/>
  <c r="G21" i="12"/>
  <c r="B21" i="12"/>
  <c r="H20" i="12"/>
  <c r="G20" i="12"/>
  <c r="B20" i="12"/>
  <c r="H19" i="12"/>
  <c r="G19" i="12"/>
  <c r="B19" i="12"/>
  <c r="H18" i="12"/>
  <c r="G18" i="12"/>
  <c r="B18" i="12"/>
  <c r="H17" i="12"/>
  <c r="G17" i="12"/>
  <c r="B17" i="12"/>
  <c r="H16" i="12"/>
  <c r="G16" i="12"/>
  <c r="B16" i="12"/>
  <c r="F14" i="12"/>
  <c r="F12" i="12"/>
  <c r="D13" i="12" s="1"/>
  <c r="B12" i="12"/>
  <c r="F7" i="12"/>
  <c r="F6" i="12"/>
  <c r="F5" i="12"/>
  <c r="F4" i="12"/>
  <c r="F8" i="12" s="1"/>
  <c r="A1" i="12"/>
  <c r="H40" i="11"/>
  <c r="G40" i="11"/>
  <c r="B40" i="11"/>
  <c r="H39" i="11"/>
  <c r="G39" i="11"/>
  <c r="B39" i="11"/>
  <c r="H38" i="11"/>
  <c r="G38" i="11"/>
  <c r="B38" i="11"/>
  <c r="H37" i="11"/>
  <c r="G37" i="11"/>
  <c r="B37" i="11"/>
  <c r="H36" i="11"/>
  <c r="G36" i="11"/>
  <c r="B36" i="11"/>
  <c r="H35" i="11"/>
  <c r="G35" i="11"/>
  <c r="B35" i="11"/>
  <c r="H34" i="11"/>
  <c r="G34" i="11"/>
  <c r="B34" i="11"/>
  <c r="H33" i="11"/>
  <c r="G33" i="11"/>
  <c r="B33" i="11"/>
  <c r="H32" i="11"/>
  <c r="G32" i="11"/>
  <c r="B32" i="11"/>
  <c r="H31" i="11"/>
  <c r="G31" i="11"/>
  <c r="B31" i="11"/>
  <c r="H30" i="11"/>
  <c r="G30" i="11"/>
  <c r="B30" i="11"/>
  <c r="H29" i="11"/>
  <c r="G29" i="11"/>
  <c r="B29" i="11"/>
  <c r="H28" i="11"/>
  <c r="G28" i="11"/>
  <c r="B28" i="11"/>
  <c r="H27" i="11"/>
  <c r="G27" i="11"/>
  <c r="B27" i="11"/>
  <c r="H26" i="11"/>
  <c r="G26" i="11"/>
  <c r="B26" i="11"/>
  <c r="H25" i="11"/>
  <c r="G25" i="11"/>
  <c r="B25" i="11"/>
  <c r="H24" i="11"/>
  <c r="G24" i="11"/>
  <c r="B24" i="11"/>
  <c r="H23" i="11"/>
  <c r="G23" i="11"/>
  <c r="B23" i="11"/>
  <c r="H22" i="11"/>
  <c r="G22" i="11"/>
  <c r="B22" i="11"/>
  <c r="H21" i="11"/>
  <c r="G21" i="11"/>
  <c r="B21" i="11"/>
  <c r="H20" i="11"/>
  <c r="G20" i="11"/>
  <c r="B20" i="11"/>
  <c r="H19" i="11"/>
  <c r="G19" i="11"/>
  <c r="B19" i="11"/>
  <c r="H18" i="11"/>
  <c r="G18" i="11"/>
  <c r="B18" i="11"/>
  <c r="H17" i="11"/>
  <c r="G17" i="11"/>
  <c r="B17" i="11"/>
  <c r="H16" i="11"/>
  <c r="G16" i="11"/>
  <c r="B16" i="11"/>
  <c r="F14" i="11"/>
  <c r="F12" i="11"/>
  <c r="D13" i="11" s="1"/>
  <c r="B12" i="11"/>
  <c r="F7" i="11"/>
  <c r="F6" i="11"/>
  <c r="F5" i="11"/>
  <c r="F4" i="11"/>
  <c r="F8" i="11" s="1"/>
  <c r="A1" i="11"/>
  <c r="H40" i="10"/>
  <c r="G40" i="10"/>
  <c r="B40" i="10"/>
  <c r="H39" i="10"/>
  <c r="G39" i="10"/>
  <c r="B39" i="10"/>
  <c r="H38" i="10"/>
  <c r="G38" i="10"/>
  <c r="B38" i="10"/>
  <c r="H37" i="10"/>
  <c r="G37" i="10"/>
  <c r="B37" i="10"/>
  <c r="H36" i="10"/>
  <c r="G36" i="10"/>
  <c r="B36" i="10"/>
  <c r="H35" i="10"/>
  <c r="G35" i="10"/>
  <c r="B35" i="10"/>
  <c r="H34" i="10"/>
  <c r="G34" i="10"/>
  <c r="B34" i="10"/>
  <c r="H33" i="10"/>
  <c r="G33" i="10"/>
  <c r="B33" i="10"/>
  <c r="H32" i="10"/>
  <c r="G32" i="10"/>
  <c r="B32" i="10"/>
  <c r="H31" i="10"/>
  <c r="G31" i="10"/>
  <c r="B31" i="10"/>
  <c r="H30" i="10"/>
  <c r="G30" i="10"/>
  <c r="B30" i="10"/>
  <c r="H29" i="10"/>
  <c r="G29" i="10"/>
  <c r="B29" i="10"/>
  <c r="H28" i="10"/>
  <c r="G28" i="10"/>
  <c r="B28" i="10"/>
  <c r="H27" i="10"/>
  <c r="G27" i="10"/>
  <c r="B27" i="10"/>
  <c r="H26" i="10"/>
  <c r="G26" i="10"/>
  <c r="B26" i="10"/>
  <c r="H25" i="10"/>
  <c r="G25" i="10"/>
  <c r="B25" i="10"/>
  <c r="H24" i="10"/>
  <c r="G24" i="10"/>
  <c r="B24" i="10"/>
  <c r="H23" i="10"/>
  <c r="G23" i="10"/>
  <c r="B23" i="10"/>
  <c r="H22" i="10"/>
  <c r="G22" i="10"/>
  <c r="B22" i="10"/>
  <c r="H21" i="10"/>
  <c r="G21" i="10"/>
  <c r="B21" i="10"/>
  <c r="H20" i="10"/>
  <c r="G20" i="10"/>
  <c r="B20" i="10"/>
  <c r="H19" i="10"/>
  <c r="G19" i="10"/>
  <c r="B19" i="10"/>
  <c r="H18" i="10"/>
  <c r="G18" i="10"/>
  <c r="B18" i="10"/>
  <c r="H17" i="10"/>
  <c r="G17" i="10"/>
  <c r="B17" i="10"/>
  <c r="H16" i="10"/>
  <c r="G16" i="10"/>
  <c r="B16" i="10"/>
  <c r="F14" i="10"/>
  <c r="F12" i="10"/>
  <c r="D13" i="10" s="1"/>
  <c r="B12" i="10"/>
  <c r="F7" i="10"/>
  <c r="F6" i="10"/>
  <c r="F8" i="10" s="1"/>
  <c r="F5" i="10"/>
  <c r="F4" i="10"/>
  <c r="A1" i="10"/>
  <c r="H40" i="9"/>
  <c r="G40" i="9"/>
  <c r="B40" i="9"/>
  <c r="H39" i="9"/>
  <c r="G39" i="9"/>
  <c r="B39" i="9"/>
  <c r="H38" i="9"/>
  <c r="G38" i="9"/>
  <c r="B38" i="9"/>
  <c r="H37" i="9"/>
  <c r="G37" i="9"/>
  <c r="B37" i="9"/>
  <c r="H36" i="9"/>
  <c r="G36" i="9"/>
  <c r="B36" i="9"/>
  <c r="H35" i="9"/>
  <c r="G35" i="9"/>
  <c r="B35" i="9"/>
  <c r="H34" i="9"/>
  <c r="G34" i="9"/>
  <c r="B34" i="9"/>
  <c r="H33" i="9"/>
  <c r="G33" i="9"/>
  <c r="B33" i="9"/>
  <c r="H32" i="9"/>
  <c r="G32" i="9"/>
  <c r="B32" i="9"/>
  <c r="H31" i="9"/>
  <c r="G31" i="9"/>
  <c r="B31" i="9"/>
  <c r="H30" i="9"/>
  <c r="G30" i="9"/>
  <c r="B30" i="9"/>
  <c r="H29" i="9"/>
  <c r="G29" i="9"/>
  <c r="B29" i="9"/>
  <c r="H28" i="9"/>
  <c r="G28" i="9"/>
  <c r="B28" i="9"/>
  <c r="H27" i="9"/>
  <c r="G27" i="9"/>
  <c r="B27" i="9"/>
  <c r="H26" i="9"/>
  <c r="G26" i="9"/>
  <c r="B26" i="9"/>
  <c r="H25" i="9"/>
  <c r="G25" i="9"/>
  <c r="B25" i="9"/>
  <c r="H24" i="9"/>
  <c r="G24" i="9"/>
  <c r="B24" i="9"/>
  <c r="H23" i="9"/>
  <c r="G23" i="9"/>
  <c r="B23" i="9"/>
  <c r="H22" i="9"/>
  <c r="G22" i="9"/>
  <c r="B22" i="9"/>
  <c r="H21" i="9"/>
  <c r="G21" i="9"/>
  <c r="B21" i="9"/>
  <c r="H20" i="9"/>
  <c r="G20" i="9"/>
  <c r="B20" i="9"/>
  <c r="H19" i="9"/>
  <c r="G19" i="9"/>
  <c r="B19" i="9"/>
  <c r="H18" i="9"/>
  <c r="G18" i="9"/>
  <c r="B18" i="9"/>
  <c r="H17" i="9"/>
  <c r="G17" i="9"/>
  <c r="B17" i="9"/>
  <c r="H16" i="9"/>
  <c r="G16" i="9"/>
  <c r="B16" i="9"/>
  <c r="F14" i="9"/>
  <c r="F12" i="9"/>
  <c r="D12" i="9" s="1"/>
  <c r="B12" i="9"/>
  <c r="F7" i="9"/>
  <c r="F6" i="9"/>
  <c r="F5" i="9"/>
  <c r="F4" i="9"/>
  <c r="F8" i="9" s="1"/>
  <c r="A1" i="9"/>
  <c r="H40" i="8"/>
  <c r="G40" i="8"/>
  <c r="B40" i="8"/>
  <c r="H39" i="8"/>
  <c r="G39" i="8"/>
  <c r="B39" i="8"/>
  <c r="H38" i="8"/>
  <c r="G38" i="8"/>
  <c r="B38" i="8"/>
  <c r="H37" i="8"/>
  <c r="G37" i="8"/>
  <c r="B37" i="8"/>
  <c r="H36" i="8"/>
  <c r="G36" i="8"/>
  <c r="B36" i="8"/>
  <c r="H35" i="8"/>
  <c r="G35" i="8"/>
  <c r="B35" i="8"/>
  <c r="H34" i="8"/>
  <c r="G34" i="8"/>
  <c r="B34" i="8"/>
  <c r="H33" i="8"/>
  <c r="G33" i="8"/>
  <c r="B33" i="8"/>
  <c r="H32" i="8"/>
  <c r="G32" i="8"/>
  <c r="B32" i="8"/>
  <c r="H31" i="8"/>
  <c r="G31" i="8"/>
  <c r="B31" i="8"/>
  <c r="H30" i="8"/>
  <c r="G30" i="8"/>
  <c r="B30" i="8"/>
  <c r="H29" i="8"/>
  <c r="G29" i="8"/>
  <c r="B29" i="8"/>
  <c r="H28" i="8"/>
  <c r="G28" i="8"/>
  <c r="B28" i="8"/>
  <c r="H27" i="8"/>
  <c r="G27" i="8"/>
  <c r="B27" i="8"/>
  <c r="H26" i="8"/>
  <c r="G26" i="8"/>
  <c r="B26" i="8"/>
  <c r="H25" i="8"/>
  <c r="G25" i="8"/>
  <c r="B25" i="8"/>
  <c r="H24" i="8"/>
  <c r="G24" i="8"/>
  <c r="B24" i="8"/>
  <c r="H23" i="8"/>
  <c r="G23" i="8"/>
  <c r="B23" i="8"/>
  <c r="H22" i="8"/>
  <c r="G22" i="8"/>
  <c r="B22" i="8"/>
  <c r="H21" i="8"/>
  <c r="G21" i="8"/>
  <c r="B21" i="8"/>
  <c r="H20" i="8"/>
  <c r="G20" i="8"/>
  <c r="B20" i="8"/>
  <c r="H19" i="8"/>
  <c r="G19" i="8"/>
  <c r="B19" i="8"/>
  <c r="H18" i="8"/>
  <c r="G18" i="8"/>
  <c r="B18" i="8"/>
  <c r="H17" i="8"/>
  <c r="G17" i="8"/>
  <c r="B17" i="8"/>
  <c r="H16" i="8"/>
  <c r="G16" i="8"/>
  <c r="B16" i="8"/>
  <c r="F14" i="8"/>
  <c r="F12" i="8"/>
  <c r="D13" i="8" s="1"/>
  <c r="B12" i="8"/>
  <c r="F7" i="8"/>
  <c r="F6" i="8"/>
  <c r="F5" i="8"/>
  <c r="F4" i="8"/>
  <c r="F8" i="8" s="1"/>
  <c r="A1" i="8"/>
  <c r="H40" i="7"/>
  <c r="G40" i="7"/>
  <c r="B40" i="7"/>
  <c r="H39" i="7"/>
  <c r="G39" i="7"/>
  <c r="B39" i="7"/>
  <c r="H38" i="7"/>
  <c r="G38" i="7"/>
  <c r="B38" i="7"/>
  <c r="H37" i="7"/>
  <c r="G37" i="7"/>
  <c r="B37" i="7"/>
  <c r="H36" i="7"/>
  <c r="G36" i="7"/>
  <c r="B36" i="7"/>
  <c r="H35" i="7"/>
  <c r="G35" i="7"/>
  <c r="B35" i="7"/>
  <c r="H34" i="7"/>
  <c r="G34" i="7"/>
  <c r="B34" i="7"/>
  <c r="H33" i="7"/>
  <c r="G33" i="7"/>
  <c r="B33" i="7"/>
  <c r="H32" i="7"/>
  <c r="G32" i="7"/>
  <c r="B32" i="7"/>
  <c r="H31" i="7"/>
  <c r="G31" i="7"/>
  <c r="B31" i="7"/>
  <c r="H30" i="7"/>
  <c r="G30" i="7"/>
  <c r="B30" i="7"/>
  <c r="H29" i="7"/>
  <c r="G29" i="7"/>
  <c r="B29" i="7"/>
  <c r="H28" i="7"/>
  <c r="G28" i="7"/>
  <c r="B28" i="7"/>
  <c r="H27" i="7"/>
  <c r="G27" i="7"/>
  <c r="B27" i="7"/>
  <c r="H26" i="7"/>
  <c r="G26" i="7"/>
  <c r="B26" i="7"/>
  <c r="H25" i="7"/>
  <c r="G25" i="7"/>
  <c r="B25" i="7"/>
  <c r="H24" i="7"/>
  <c r="G24" i="7"/>
  <c r="B24" i="7"/>
  <c r="H23" i="7"/>
  <c r="G23" i="7"/>
  <c r="B23" i="7"/>
  <c r="H22" i="7"/>
  <c r="G22" i="7"/>
  <c r="B22" i="7"/>
  <c r="H21" i="7"/>
  <c r="G21" i="7"/>
  <c r="B21" i="7"/>
  <c r="H20" i="7"/>
  <c r="G20" i="7"/>
  <c r="B20" i="7"/>
  <c r="H19" i="7"/>
  <c r="G19" i="7"/>
  <c r="B19" i="7"/>
  <c r="H18" i="7"/>
  <c r="G18" i="7"/>
  <c r="B18" i="7"/>
  <c r="H17" i="7"/>
  <c r="G17" i="7"/>
  <c r="B17" i="7"/>
  <c r="H16" i="7"/>
  <c r="G16" i="7"/>
  <c r="B16" i="7"/>
  <c r="F14" i="7"/>
  <c r="F12" i="7"/>
  <c r="D13" i="7" s="1"/>
  <c r="B12" i="7"/>
  <c r="F7" i="7"/>
  <c r="F6" i="7"/>
  <c r="F5" i="7"/>
  <c r="F4" i="7"/>
  <c r="F8" i="7" s="1"/>
  <c r="A1" i="7"/>
  <c r="H40" i="6"/>
  <c r="G40" i="6"/>
  <c r="B40" i="6"/>
  <c r="H39" i="6"/>
  <c r="G39" i="6"/>
  <c r="B39" i="6"/>
  <c r="H38" i="6"/>
  <c r="G38" i="6"/>
  <c r="B38" i="6"/>
  <c r="H37" i="6"/>
  <c r="G37" i="6"/>
  <c r="B37" i="6"/>
  <c r="H36" i="6"/>
  <c r="G36" i="6"/>
  <c r="B36" i="6"/>
  <c r="H35" i="6"/>
  <c r="G35" i="6"/>
  <c r="B35" i="6"/>
  <c r="H34" i="6"/>
  <c r="G34" i="6"/>
  <c r="B34" i="6"/>
  <c r="H33" i="6"/>
  <c r="G33" i="6"/>
  <c r="B33" i="6"/>
  <c r="H32" i="6"/>
  <c r="G32" i="6"/>
  <c r="B32" i="6"/>
  <c r="H31" i="6"/>
  <c r="G31" i="6"/>
  <c r="B31" i="6"/>
  <c r="H30" i="6"/>
  <c r="G30" i="6"/>
  <c r="B30" i="6"/>
  <c r="H29" i="6"/>
  <c r="G29" i="6"/>
  <c r="B29" i="6"/>
  <c r="H28" i="6"/>
  <c r="G28" i="6"/>
  <c r="B28" i="6"/>
  <c r="H27" i="6"/>
  <c r="G27" i="6"/>
  <c r="B27" i="6"/>
  <c r="H26" i="6"/>
  <c r="G26" i="6"/>
  <c r="B26" i="6"/>
  <c r="H25" i="6"/>
  <c r="G25" i="6"/>
  <c r="B25" i="6"/>
  <c r="H24" i="6"/>
  <c r="G24" i="6"/>
  <c r="B24" i="6"/>
  <c r="H23" i="6"/>
  <c r="G23" i="6"/>
  <c r="B23" i="6"/>
  <c r="H22" i="6"/>
  <c r="G22" i="6"/>
  <c r="B22" i="6"/>
  <c r="H21" i="6"/>
  <c r="G21" i="6"/>
  <c r="B21" i="6"/>
  <c r="H20" i="6"/>
  <c r="G20" i="6"/>
  <c r="B20" i="6"/>
  <c r="H19" i="6"/>
  <c r="G19" i="6"/>
  <c r="B19" i="6"/>
  <c r="H18" i="6"/>
  <c r="G18" i="6"/>
  <c r="B18" i="6"/>
  <c r="H17" i="6"/>
  <c r="G17" i="6"/>
  <c r="B17" i="6"/>
  <c r="H16" i="6"/>
  <c r="G16" i="6"/>
  <c r="B16" i="6"/>
  <c r="F14" i="6"/>
  <c r="F12" i="6"/>
  <c r="D13" i="6" s="1"/>
  <c r="B12" i="6"/>
  <c r="F7" i="6"/>
  <c r="F6" i="6"/>
  <c r="F5" i="6"/>
  <c r="F4" i="6"/>
  <c r="F8" i="6" s="1"/>
  <c r="A1" i="6"/>
  <c r="H40" i="5"/>
  <c r="G40" i="5"/>
  <c r="B40" i="5"/>
  <c r="H39" i="5"/>
  <c r="G39" i="5"/>
  <c r="B39" i="5"/>
  <c r="H38" i="5"/>
  <c r="G38" i="5"/>
  <c r="B38" i="5"/>
  <c r="H37" i="5"/>
  <c r="G37" i="5"/>
  <c r="B37" i="5"/>
  <c r="H36" i="5"/>
  <c r="G36" i="5"/>
  <c r="B36" i="5"/>
  <c r="H35" i="5"/>
  <c r="G35" i="5"/>
  <c r="B35" i="5"/>
  <c r="H34" i="5"/>
  <c r="G34" i="5"/>
  <c r="B34" i="5"/>
  <c r="H33" i="5"/>
  <c r="G33" i="5"/>
  <c r="B33" i="5"/>
  <c r="H32" i="5"/>
  <c r="G32" i="5"/>
  <c r="B32" i="5"/>
  <c r="H31" i="5"/>
  <c r="G31" i="5"/>
  <c r="B31" i="5"/>
  <c r="H30" i="5"/>
  <c r="G30" i="5"/>
  <c r="B30" i="5"/>
  <c r="H29" i="5"/>
  <c r="G29" i="5"/>
  <c r="B29" i="5"/>
  <c r="H28" i="5"/>
  <c r="G28" i="5"/>
  <c r="B28" i="5"/>
  <c r="H27" i="5"/>
  <c r="G27" i="5"/>
  <c r="B27" i="5"/>
  <c r="H26" i="5"/>
  <c r="G26" i="5"/>
  <c r="B26" i="5"/>
  <c r="H25" i="5"/>
  <c r="G25" i="5"/>
  <c r="B25" i="5"/>
  <c r="H24" i="5"/>
  <c r="G24" i="5"/>
  <c r="B24" i="5"/>
  <c r="H23" i="5"/>
  <c r="G23" i="5"/>
  <c r="B23" i="5"/>
  <c r="H22" i="5"/>
  <c r="G22" i="5"/>
  <c r="B22" i="5"/>
  <c r="H21" i="5"/>
  <c r="G21" i="5"/>
  <c r="B21" i="5"/>
  <c r="H20" i="5"/>
  <c r="G20" i="5"/>
  <c r="B20" i="5"/>
  <c r="H19" i="5"/>
  <c r="G19" i="5"/>
  <c r="B19" i="5"/>
  <c r="H18" i="5"/>
  <c r="G18" i="5"/>
  <c r="B18" i="5"/>
  <c r="H17" i="5"/>
  <c r="G17" i="5"/>
  <c r="B17" i="5"/>
  <c r="H16" i="5"/>
  <c r="G16" i="5"/>
  <c r="B16" i="5"/>
  <c r="F14" i="5"/>
  <c r="F12" i="5"/>
  <c r="D13" i="5" s="1"/>
  <c r="B12" i="5"/>
  <c r="F7" i="5"/>
  <c r="F6" i="5"/>
  <c r="F5" i="5"/>
  <c r="F4" i="5"/>
  <c r="A1" i="5"/>
  <c r="H40" i="3"/>
  <c r="G40" i="3"/>
  <c r="B40" i="3"/>
  <c r="H39" i="3"/>
  <c r="G39" i="3"/>
  <c r="B39" i="3"/>
  <c r="H38" i="3"/>
  <c r="G38" i="3"/>
  <c r="B38" i="3"/>
  <c r="H37" i="3"/>
  <c r="G37" i="3"/>
  <c r="B37" i="3"/>
  <c r="H36" i="3"/>
  <c r="G36" i="3"/>
  <c r="B36" i="3"/>
  <c r="H35" i="3"/>
  <c r="G35" i="3"/>
  <c r="B35" i="3"/>
  <c r="H34" i="3"/>
  <c r="G34" i="3"/>
  <c r="B34" i="3"/>
  <c r="H33" i="3"/>
  <c r="G33" i="3"/>
  <c r="B33" i="3"/>
  <c r="H32" i="3"/>
  <c r="G32" i="3"/>
  <c r="B32" i="3"/>
  <c r="H31" i="3"/>
  <c r="G31" i="3"/>
  <c r="B31" i="3"/>
  <c r="H30" i="3"/>
  <c r="G30" i="3"/>
  <c r="B30" i="3"/>
  <c r="H29" i="3"/>
  <c r="G29" i="3"/>
  <c r="B29" i="3"/>
  <c r="H28" i="3"/>
  <c r="G28" i="3"/>
  <c r="B28" i="3"/>
  <c r="H27" i="3"/>
  <c r="G27" i="3"/>
  <c r="B27" i="3"/>
  <c r="H26" i="3"/>
  <c r="G26" i="3"/>
  <c r="B26" i="3"/>
  <c r="H25" i="3"/>
  <c r="G25" i="3"/>
  <c r="B25" i="3"/>
  <c r="H24" i="3"/>
  <c r="G24" i="3"/>
  <c r="B24" i="3"/>
  <c r="H23" i="3"/>
  <c r="G23" i="3"/>
  <c r="B23" i="3"/>
  <c r="H22" i="3"/>
  <c r="G22" i="3"/>
  <c r="B22" i="3"/>
  <c r="H21" i="3"/>
  <c r="G21" i="3"/>
  <c r="B21" i="3"/>
  <c r="H20" i="3"/>
  <c r="G20" i="3"/>
  <c r="B20" i="3"/>
  <c r="H19" i="3"/>
  <c r="G19" i="3"/>
  <c r="B19" i="3"/>
  <c r="H18" i="3"/>
  <c r="G18" i="3"/>
  <c r="B18" i="3"/>
  <c r="H17" i="3"/>
  <c r="G17" i="3"/>
  <c r="B17" i="3"/>
  <c r="H16" i="3"/>
  <c r="G16" i="3"/>
  <c r="B16" i="3"/>
  <c r="F14" i="3"/>
  <c r="B12" i="3"/>
  <c r="F7" i="3"/>
  <c r="F6" i="3"/>
  <c r="F5" i="3"/>
  <c r="F4" i="3"/>
  <c r="A1" i="3"/>
  <c r="A1" i="1"/>
  <c r="A2" i="27"/>
  <c r="H32" i="28"/>
  <c r="F8" i="5" l="1"/>
  <c r="H14" i="5"/>
  <c r="D12" i="6"/>
  <c r="D12" i="14"/>
  <c r="H14" i="21"/>
  <c r="H14" i="8"/>
  <c r="H14" i="13"/>
  <c r="H14" i="20"/>
  <c r="H14" i="11"/>
  <c r="H14" i="17"/>
  <c r="D13" i="9"/>
  <c r="D12" i="12"/>
  <c r="H14" i="6"/>
  <c r="H14" i="10"/>
  <c r="H14" i="14"/>
  <c r="H14" i="19"/>
  <c r="D12" i="20"/>
  <c r="D12" i="22"/>
  <c r="H14" i="16"/>
  <c r="D12" i="5"/>
  <c r="H14" i="7"/>
  <c r="D12" i="8"/>
  <c r="H14" i="12"/>
  <c r="H14" i="15"/>
  <c r="D12" i="16"/>
  <c r="H14" i="18"/>
  <c r="F12" i="3"/>
  <c r="D12" i="3" s="1"/>
  <c r="H14" i="3"/>
  <c r="F8" i="3"/>
  <c r="D12" i="7"/>
  <c r="H14" i="9"/>
  <c r="D12" i="10"/>
  <c r="D12" i="13"/>
  <c r="D12" i="17"/>
  <c r="D12" i="21"/>
  <c r="D12" i="18"/>
  <c r="D12" i="11"/>
  <c r="D12" i="15"/>
  <c r="D12" i="19"/>
  <c r="E29" i="25"/>
  <c r="D29" i="25"/>
  <c r="C29" i="25"/>
  <c r="B29" i="25"/>
  <c r="C30" i="1"/>
  <c r="C28" i="1"/>
  <c r="B11" i="26"/>
  <c r="J20" i="25"/>
  <c r="J8" i="25"/>
  <c r="J11" i="25"/>
  <c r="K7" i="25"/>
  <c r="K15" i="25"/>
  <c r="J18" i="25"/>
  <c r="K22" i="25"/>
  <c r="K23" i="25"/>
  <c r="I21" i="25"/>
  <c r="K14" i="25"/>
  <c r="J9" i="25"/>
  <c r="I6" i="25"/>
  <c r="J6" i="25"/>
  <c r="I20" i="25"/>
  <c r="K9" i="25"/>
  <c r="K12" i="25"/>
  <c r="J7" i="25"/>
  <c r="J23" i="25"/>
  <c r="J25" i="25"/>
  <c r="I9" i="25"/>
  <c r="J13" i="25"/>
  <c r="K13" i="25"/>
  <c r="K24" i="25"/>
  <c r="J14" i="25"/>
  <c r="J16" i="25"/>
  <c r="J12" i="25"/>
  <c r="I12" i="25"/>
  <c r="I16" i="25"/>
  <c r="I24" i="25"/>
  <c r="I13" i="25"/>
  <c r="J10" i="25"/>
  <c r="I18" i="25"/>
  <c r="J22" i="25"/>
  <c r="I25" i="25"/>
  <c r="J15" i="25"/>
  <c r="K18" i="25"/>
  <c r="I19" i="25"/>
  <c r="I17" i="25"/>
  <c r="I15" i="25"/>
  <c r="I23" i="25"/>
  <c r="I14" i="25"/>
  <c r="K6" i="25"/>
  <c r="K8" i="25"/>
  <c r="I7" i="25"/>
  <c r="K20" i="25"/>
  <c r="K19" i="25"/>
  <c r="I11" i="25"/>
  <c r="K17" i="25"/>
  <c r="J19" i="25"/>
  <c r="I10" i="25"/>
  <c r="K21" i="25"/>
  <c r="K16" i="25"/>
  <c r="K11" i="25"/>
  <c r="K10" i="25"/>
  <c r="J17" i="25"/>
  <c r="J24" i="25"/>
  <c r="I22" i="25"/>
  <c r="J21" i="25"/>
  <c r="K25" i="25"/>
  <c r="I8" i="25"/>
  <c r="D13" i="3" l="1"/>
  <c r="A1" i="2"/>
  <c r="E8" i="24" l="1"/>
  <c r="H29" i="25" s="1"/>
  <c r="E7" i="24"/>
  <c r="G29" i="25" s="1"/>
  <c r="E6" i="24"/>
  <c r="F29" i="25" s="1"/>
  <c r="E34" i="24"/>
  <c r="E30" i="24"/>
  <c r="E26" i="24"/>
  <c r="E22" i="24"/>
  <c r="E18" i="24"/>
  <c r="E21" i="24"/>
  <c r="E19" i="24"/>
  <c r="E33" i="24"/>
  <c r="E29" i="24"/>
  <c r="E25" i="24"/>
  <c r="E27" i="24"/>
  <c r="E32" i="24"/>
  <c r="E28" i="24"/>
  <c r="E24" i="24"/>
  <c r="E20" i="24"/>
  <c r="E31" i="24"/>
  <c r="E23" i="24"/>
  <c r="C34" i="24"/>
  <c r="C33" i="24"/>
  <c r="C32" i="24"/>
  <c r="C31" i="24"/>
  <c r="C30" i="24"/>
  <c r="C29" i="24"/>
  <c r="C28" i="24"/>
  <c r="C27" i="24"/>
  <c r="C26" i="24"/>
  <c r="C25" i="24"/>
  <c r="C24" i="24"/>
  <c r="C23" i="24"/>
  <c r="C22" i="24"/>
  <c r="C21" i="24"/>
  <c r="C20" i="24"/>
  <c r="C19" i="24"/>
  <c r="C18" i="24"/>
  <c r="F25" i="24"/>
  <c r="F23" i="24"/>
  <c r="F21" i="24"/>
  <c r="F20" i="24"/>
  <c r="D33" i="24"/>
  <c r="D31" i="24"/>
  <c r="D30" i="24"/>
  <c r="D28" i="24"/>
  <c r="D26" i="24"/>
  <c r="D24" i="24"/>
  <c r="D22" i="24"/>
  <c r="D20" i="24"/>
  <c r="D18" i="24"/>
  <c r="F34" i="24"/>
  <c r="F33" i="24"/>
  <c r="F32" i="24"/>
  <c r="F31" i="24"/>
  <c r="F30" i="24"/>
  <c r="F29" i="24"/>
  <c r="F28" i="24"/>
  <c r="F27" i="24"/>
  <c r="F26" i="24"/>
  <c r="F24" i="24"/>
  <c r="F22" i="24"/>
  <c r="F19" i="24"/>
  <c r="F18" i="24"/>
  <c r="D34" i="24"/>
  <c r="D32" i="24"/>
  <c r="D29" i="24"/>
  <c r="D27" i="24"/>
  <c r="D25" i="24"/>
  <c r="D23" i="24"/>
  <c r="D21" i="24"/>
  <c r="D19" i="24"/>
  <c r="I31" i="24"/>
  <c r="I27" i="24"/>
  <c r="I23" i="24"/>
  <c r="I19" i="24"/>
  <c r="I18" i="24"/>
  <c r="I24" i="24"/>
  <c r="I34" i="24"/>
  <c r="I30" i="24"/>
  <c r="I26" i="24"/>
  <c r="I22" i="24"/>
  <c r="I28" i="24"/>
  <c r="I33" i="24"/>
  <c r="I29" i="24"/>
  <c r="I25" i="24"/>
  <c r="I21" i="24"/>
  <c r="I32" i="24"/>
  <c r="I20" i="24"/>
  <c r="C17" i="24"/>
  <c r="D17" i="24"/>
  <c r="F17" i="24"/>
  <c r="D16" i="24"/>
  <c r="C15" i="24"/>
  <c r="F15" i="24"/>
  <c r="C16" i="24"/>
  <c r="D15" i="24"/>
  <c r="F16" i="24"/>
  <c r="G17" i="24" l="1"/>
  <c r="L8" i="25" s="1"/>
  <c r="G6" i="25"/>
  <c r="H15" i="24"/>
  <c r="M6" i="25"/>
  <c r="M10" i="25"/>
  <c r="M12" i="25"/>
  <c r="M14" i="25"/>
  <c r="M16" i="25"/>
  <c r="M18" i="25"/>
  <c r="M20" i="25"/>
  <c r="M23" i="25"/>
  <c r="M25" i="25"/>
  <c r="G9" i="25"/>
  <c r="H18" i="24"/>
  <c r="L9" i="25"/>
  <c r="G10" i="25"/>
  <c r="H19" i="24"/>
  <c r="L10" i="25"/>
  <c r="G13" i="25"/>
  <c r="H22" i="24"/>
  <c r="L13" i="25"/>
  <c r="G15" i="25"/>
  <c r="L15" i="25"/>
  <c r="H24" i="24"/>
  <c r="G17" i="25"/>
  <c r="H26" i="24"/>
  <c r="L17" i="25"/>
  <c r="G18" i="25"/>
  <c r="H27" i="24"/>
  <c r="L18" i="25"/>
  <c r="G19" i="25"/>
  <c r="L19" i="25"/>
  <c r="H28" i="24"/>
  <c r="G20" i="25"/>
  <c r="L20" i="25"/>
  <c r="H29" i="24"/>
  <c r="G21" i="25"/>
  <c r="H30" i="24"/>
  <c r="L21" i="25"/>
  <c r="G22" i="25"/>
  <c r="H31" i="24"/>
  <c r="L22" i="25"/>
  <c r="G23" i="25"/>
  <c r="L23" i="25"/>
  <c r="H32" i="24"/>
  <c r="G24" i="25"/>
  <c r="L24" i="25"/>
  <c r="H33" i="24"/>
  <c r="G25" i="25"/>
  <c r="H34" i="24"/>
  <c r="L25" i="25"/>
  <c r="M9" i="25"/>
  <c r="M11" i="25"/>
  <c r="M13" i="25"/>
  <c r="M15" i="25"/>
  <c r="M17" i="25"/>
  <c r="M19" i="25"/>
  <c r="M21" i="25"/>
  <c r="M22" i="25"/>
  <c r="M24" i="25"/>
  <c r="G7" i="25"/>
  <c r="O7" i="25" s="1"/>
  <c r="H16" i="24"/>
  <c r="M8" i="25"/>
  <c r="G11" i="25"/>
  <c r="L11" i="25"/>
  <c r="H20" i="24"/>
  <c r="G12" i="25"/>
  <c r="L12" i="25"/>
  <c r="H21" i="24"/>
  <c r="G14" i="25"/>
  <c r="H23" i="24"/>
  <c r="L14" i="25"/>
  <c r="G16" i="25"/>
  <c r="L16" i="25"/>
  <c r="H25" i="24"/>
  <c r="M7" i="25"/>
  <c r="G8" i="25"/>
  <c r="O8" i="25" s="1"/>
  <c r="H17" i="24"/>
  <c r="D14" i="25"/>
  <c r="D22" i="25"/>
  <c r="D11" i="25"/>
  <c r="D15" i="25"/>
  <c r="D19" i="25"/>
  <c r="D23" i="25"/>
  <c r="D18" i="25"/>
  <c r="D16" i="25"/>
  <c r="D20" i="25"/>
  <c r="D24" i="25"/>
  <c r="D10" i="25"/>
  <c r="D12" i="25"/>
  <c r="D9" i="25"/>
  <c r="D13" i="25"/>
  <c r="D17" i="25"/>
  <c r="D21" i="25"/>
  <c r="D25" i="25"/>
  <c r="A33" i="28"/>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I17" i="24"/>
  <c r="E17" i="24"/>
  <c r="G16" i="24"/>
  <c r="G15" i="24"/>
  <c r="O6" i="25"/>
  <c r="L7" i="25" l="1"/>
  <c r="L6" i="25"/>
  <c r="N14" i="25"/>
  <c r="N23" i="25"/>
  <c r="N19" i="25"/>
  <c r="N13" i="25"/>
  <c r="N12" i="25"/>
  <c r="N10" i="25"/>
  <c r="N8" i="25"/>
  <c r="N16" i="25"/>
  <c r="N24" i="25"/>
  <c r="N20" i="25"/>
  <c r="N15" i="25"/>
  <c r="N22" i="25"/>
  <c r="N18" i="25"/>
  <c r="N11" i="25"/>
  <c r="N25" i="25"/>
  <c r="N21" i="25"/>
  <c r="N17" i="25"/>
  <c r="N9" i="25"/>
  <c r="D8" i="25"/>
  <c r="A58" i="28"/>
  <c r="F6" i="2"/>
  <c r="H40" i="2"/>
  <c r="H39" i="2"/>
  <c r="H38" i="2"/>
  <c r="H37" i="2"/>
  <c r="H36" i="2"/>
  <c r="H35" i="2"/>
  <c r="H34" i="2"/>
  <c r="H33" i="2"/>
  <c r="H32" i="2"/>
  <c r="H31" i="2"/>
  <c r="H30" i="2"/>
  <c r="H29" i="2"/>
  <c r="H28" i="2"/>
  <c r="H27" i="2"/>
  <c r="H26" i="2"/>
  <c r="H25" i="2"/>
  <c r="H24" i="2"/>
  <c r="H23" i="2"/>
  <c r="H22" i="2"/>
  <c r="H20" i="2"/>
  <c r="C42" i="23"/>
  <c r="H16" i="2" s="1"/>
  <c r="F14" i="2"/>
  <c r="G40" i="2"/>
  <c r="G39" i="2"/>
  <c r="G38" i="2"/>
  <c r="G37" i="2"/>
  <c r="G36" i="2"/>
  <c r="G35" i="2"/>
  <c r="G34" i="2"/>
  <c r="G33" i="2"/>
  <c r="G32" i="2"/>
  <c r="G31" i="2"/>
  <c r="G30" i="2"/>
  <c r="G29" i="2"/>
  <c r="G28" i="2"/>
  <c r="G27" i="2"/>
  <c r="G26" i="2"/>
  <c r="G25" i="2"/>
  <c r="G24" i="2"/>
  <c r="G23" i="2"/>
  <c r="G22" i="2"/>
  <c r="G21" i="2"/>
  <c r="G20" i="2"/>
  <c r="G19" i="2"/>
  <c r="G18" i="2"/>
  <c r="G17" i="2"/>
  <c r="G16" i="2"/>
  <c r="N7" i="25"/>
  <c r="N6" i="25"/>
  <c r="E16" i="24"/>
  <c r="H21" i="2" l="1"/>
  <c r="H19" i="2"/>
  <c r="H18" i="2"/>
  <c r="D7" i="25"/>
  <c r="H17" i="2"/>
  <c r="A59" i="28"/>
  <c r="B12" i="2"/>
  <c r="A60" i="28" l="1"/>
  <c r="F5" i="2"/>
  <c r="F4" i="2"/>
  <c r="A61" i="28" l="1"/>
  <c r="B40" i="2"/>
  <c r="B39" i="2"/>
  <c r="B38" i="2"/>
  <c r="B37" i="2"/>
  <c r="B35" i="2"/>
  <c r="B34" i="2"/>
  <c r="B33" i="2"/>
  <c r="B32" i="2"/>
  <c r="B31" i="2"/>
  <c r="B30" i="2"/>
  <c r="B29" i="2"/>
  <c r="B28" i="2"/>
  <c r="B27" i="2"/>
  <c r="B26" i="2"/>
  <c r="B25" i="2"/>
  <c r="B24" i="2"/>
  <c r="B23" i="2"/>
  <c r="B22" i="2"/>
  <c r="B21" i="2"/>
  <c r="B20" i="2"/>
  <c r="B19" i="2"/>
  <c r="B18" i="2"/>
  <c r="B17" i="2"/>
  <c r="B16" i="2"/>
  <c r="B36" i="2"/>
  <c r="A62" i="28" l="1"/>
  <c r="A63" i="28" l="1"/>
  <c r="A64" i="28" l="1"/>
  <c r="A65" i="28" l="1"/>
  <c r="A66" i="28" l="1"/>
  <c r="E3" i="25"/>
  <c r="C9" i="25" s="1"/>
  <c r="E9" i="28"/>
  <c r="G19" i="28"/>
  <c r="K13" i="28"/>
  <c r="AG23" i="28"/>
  <c r="X6" i="28"/>
  <c r="AF16" i="28"/>
  <c r="L12" i="28"/>
  <c r="R8" i="28"/>
  <c r="AI13" i="28"/>
  <c r="U26" i="28"/>
  <c r="AJ19" i="28"/>
  <c r="AI24" i="28"/>
  <c r="I8" i="28"/>
  <c r="U21" i="28"/>
  <c r="P9" i="28"/>
  <c r="AG25" i="28"/>
  <c r="K14" i="28"/>
  <c r="K21" i="28"/>
  <c r="W6" i="28"/>
  <c r="Z17" i="28"/>
  <c r="AC20" i="28"/>
  <c r="X28" i="28"/>
  <c r="J26" i="28"/>
  <c r="D7" i="28"/>
  <c r="U18" i="28"/>
  <c r="R24" i="28"/>
  <c r="AM10" i="28"/>
  <c r="AM20" i="28"/>
  <c r="Y12" i="28"/>
  <c r="AH26" i="28"/>
  <c r="V21" i="28"/>
  <c r="AF20" i="28"/>
  <c r="G17" i="28"/>
  <c r="AK20" i="28"/>
  <c r="M16" i="28"/>
  <c r="Q27" i="28"/>
  <c r="R6" i="28"/>
  <c r="AK11" i="28"/>
  <c r="O11" i="28"/>
  <c r="AN22" i="28"/>
  <c r="D21" i="28"/>
  <c r="G14" i="28"/>
  <c r="P13" i="28"/>
  <c r="M27" i="28"/>
  <c r="Y6" i="28"/>
  <c r="J24" i="28"/>
  <c r="I27" i="28"/>
  <c r="L8" i="28"/>
  <c r="AL13" i="28"/>
  <c r="AE26" i="28"/>
  <c r="E23" i="28"/>
  <c r="U22" i="28"/>
  <c r="T21" i="28"/>
  <c r="I15" i="28"/>
  <c r="S27" i="28"/>
  <c r="D25" i="28"/>
  <c r="Y24" i="28"/>
  <c r="E7" i="28"/>
  <c r="G22" i="28"/>
  <c r="AL16" i="28"/>
  <c r="E17" i="28"/>
  <c r="AO8" i="28"/>
  <c r="X12" i="28"/>
  <c r="Z15" i="28"/>
  <c r="AG8" i="28"/>
  <c r="L22" i="28"/>
  <c r="O23" i="28"/>
  <c r="W7" i="28"/>
  <c r="I7" i="28"/>
  <c r="AA9" i="28"/>
  <c r="I22" i="28"/>
  <c r="AH20" i="28"/>
  <c r="AI20" i="28"/>
  <c r="G21" i="28"/>
  <c r="V17" i="28"/>
  <c r="AD29" i="28"/>
  <c r="AG29" i="28"/>
  <c r="AL5" i="28"/>
  <c r="R12" i="28"/>
  <c r="AI19" i="28"/>
  <c r="I10" i="28"/>
  <c r="F20" i="28"/>
  <c r="Y17" i="28"/>
  <c r="AG10" i="28"/>
  <c r="AC18" i="28"/>
  <c r="V20" i="28"/>
  <c r="I19" i="28"/>
  <c r="D18" i="28"/>
  <c r="Y11" i="28"/>
  <c r="T15" i="28"/>
  <c r="U19" i="28"/>
  <c r="E13" i="28"/>
  <c r="W24" i="28"/>
  <c r="C29" i="28"/>
  <c r="E24" i="28"/>
  <c r="AD6" i="28"/>
  <c r="AO10" i="28"/>
  <c r="S16" i="28"/>
  <c r="AB6" i="28"/>
  <c r="F23" i="28"/>
  <c r="AB11" i="28"/>
  <c r="T12" i="28"/>
  <c r="P14" i="28"/>
  <c r="AB5" i="28"/>
  <c r="Y26" i="28"/>
  <c r="H5" i="28"/>
  <c r="Q17" i="28"/>
  <c r="AM17" i="28"/>
  <c r="AE18" i="28"/>
  <c r="Z11" i="28"/>
  <c r="X25" i="28"/>
  <c r="AG22" i="28"/>
  <c r="AO24" i="28"/>
  <c r="Q5" i="28"/>
  <c r="AE20" i="28"/>
  <c r="V8" i="28"/>
  <c r="M13" i="28"/>
  <c r="AO29" i="28"/>
  <c r="AI22" i="28"/>
  <c r="AD15" i="28"/>
  <c r="AA15" i="28"/>
  <c r="AI27" i="28"/>
  <c r="Y8" i="28"/>
  <c r="AC27" i="28"/>
  <c r="T20" i="28"/>
  <c r="P27" i="28"/>
  <c r="AG16" i="28"/>
  <c r="G29" i="28"/>
  <c r="AC22" i="28"/>
  <c r="F13" i="28"/>
  <c r="B7" i="28"/>
  <c r="AH13" i="28"/>
  <c r="AL8" i="28"/>
  <c r="X19" i="28"/>
  <c r="C22" i="28"/>
  <c r="F15" i="28"/>
  <c r="AM22" i="28"/>
  <c r="R5" i="28"/>
  <c r="AF26" i="28"/>
  <c r="W22" i="28"/>
  <c r="AA17" i="28"/>
  <c r="L21" i="28"/>
  <c r="Y13" i="28"/>
  <c r="AF9" i="28"/>
  <c r="X10" i="28"/>
  <c r="AI8" i="28"/>
  <c r="Y18" i="28"/>
  <c r="K8" i="28"/>
  <c r="Q23" i="28"/>
  <c r="S20" i="28"/>
  <c r="K29" i="28"/>
  <c r="G7" i="28"/>
  <c r="L28" i="28"/>
  <c r="AG19" i="28"/>
  <c r="R26" i="28"/>
  <c r="K24" i="28"/>
  <c r="M19" i="28"/>
  <c r="R10" i="28"/>
  <c r="AB29" i="28"/>
  <c r="M24" i="28"/>
  <c r="O6" i="28"/>
  <c r="AF25" i="28"/>
  <c r="AM16" i="28"/>
  <c r="AO7" i="28"/>
  <c r="AE23" i="28"/>
  <c r="AF14" i="28"/>
  <c r="K10" i="28"/>
  <c r="P22" i="28"/>
  <c r="H23" i="28"/>
  <c r="R25" i="28"/>
  <c r="AM27" i="28"/>
  <c r="Z27" i="28"/>
  <c r="C13" i="28"/>
  <c r="AE13" i="28"/>
  <c r="V24" i="28"/>
  <c r="M18" i="28"/>
  <c r="H24" i="28"/>
  <c r="Z12" i="28"/>
  <c r="AC23" i="28"/>
  <c r="AA24" i="28"/>
  <c r="W27" i="28"/>
  <c r="Z10" i="28"/>
  <c r="AI15" i="28"/>
  <c r="M21" i="28"/>
  <c r="AM21" i="28"/>
  <c r="AA10" i="28"/>
  <c r="AA13" i="28"/>
  <c r="AI25" i="28"/>
  <c r="AJ16" i="28"/>
  <c r="S11" i="28"/>
  <c r="AM13" i="28"/>
  <c r="AF7" i="28"/>
  <c r="F29" i="28"/>
  <c r="AN23" i="28"/>
  <c r="X29" i="28"/>
  <c r="D11" i="28"/>
  <c r="AB28" i="28"/>
  <c r="X26" i="28"/>
  <c r="V15" i="28"/>
  <c r="T26" i="28"/>
  <c r="I12" i="28"/>
  <c r="D29" i="28"/>
  <c r="AD20" i="28"/>
  <c r="AF27" i="28"/>
  <c r="AG20" i="28"/>
  <c r="AF15" i="28"/>
  <c r="B14" i="28"/>
  <c r="M7" i="28"/>
  <c r="AJ8" i="28"/>
  <c r="C21" i="28"/>
  <c r="H15" i="28"/>
  <c r="AN26" i="28"/>
  <c r="AN25" i="28"/>
  <c r="Q25" i="28"/>
  <c r="AC19" i="28"/>
  <c r="Y9" i="28"/>
  <c r="L17" i="28"/>
  <c r="F19" i="28"/>
  <c r="AJ13" i="28"/>
  <c r="F12" i="28"/>
  <c r="M28" i="28"/>
  <c r="I9" i="28"/>
  <c r="AG24" i="28"/>
  <c r="P8" i="28"/>
  <c r="AM12" i="28"/>
  <c r="AE7" i="28"/>
  <c r="P15" i="28"/>
  <c r="AH28" i="28"/>
  <c r="AA12" i="28"/>
  <c r="AI10" i="28"/>
  <c r="AN27" i="28"/>
  <c r="L18" i="28"/>
  <c r="AJ7" i="28"/>
  <c r="V23" i="28"/>
  <c r="T7" i="28"/>
  <c r="M22" i="28"/>
  <c r="AL21" i="28"/>
  <c r="X22" i="28"/>
  <c r="AO21" i="28"/>
  <c r="C26" i="28"/>
  <c r="R15" i="28"/>
  <c r="S5" i="28"/>
  <c r="AA22" i="28"/>
  <c r="X7" i="28"/>
  <c r="AB26" i="28"/>
  <c r="B13" i="28"/>
  <c r="AC29" i="28"/>
  <c r="AH18" i="28"/>
  <c r="H11" i="28"/>
  <c r="AH29" i="28"/>
  <c r="X5" i="28"/>
  <c r="P5" i="28"/>
  <c r="Z13" i="28"/>
  <c r="AM6" i="28"/>
  <c r="J13" i="28"/>
  <c r="B18" i="28"/>
  <c r="K5" i="28"/>
  <c r="X23" i="28"/>
  <c r="R7" i="28"/>
  <c r="T5" i="28"/>
  <c r="AN16" i="28"/>
  <c r="P7" i="28"/>
  <c r="E19" i="28"/>
  <c r="AO28" i="28"/>
  <c r="W29" i="28"/>
  <c r="AL25" i="28"/>
  <c r="AO17" i="28"/>
  <c r="N9" i="28"/>
  <c r="AF8" i="28"/>
  <c r="AK13" i="28"/>
  <c r="Q11" i="28"/>
  <c r="Z8" i="28"/>
  <c r="AN7" i="28"/>
  <c r="J6" i="28"/>
  <c r="AA28" i="28"/>
  <c r="AM25" i="28"/>
  <c r="U14" i="28"/>
  <c r="AH22" i="28"/>
  <c r="I20" i="28"/>
  <c r="W9" i="28"/>
  <c r="AH15" i="28"/>
  <c r="I21" i="28"/>
  <c r="H10" i="28"/>
  <c r="L13" i="28"/>
  <c r="I18" i="28"/>
  <c r="AG12" i="28"/>
  <c r="AH19" i="28"/>
  <c r="Y16" i="28"/>
  <c r="C9" i="28"/>
  <c r="J17" i="28"/>
  <c r="P29" i="28"/>
  <c r="W13" i="28"/>
  <c r="AI14" i="28"/>
  <c r="G6" i="28"/>
  <c r="H14" i="28"/>
  <c r="H28" i="28"/>
  <c r="AJ5" i="28"/>
  <c r="G20" i="28"/>
  <c r="AB17" i="28"/>
  <c r="Z16" i="28"/>
  <c r="D27" i="28"/>
  <c r="AI7" i="28"/>
  <c r="H16" i="28"/>
  <c r="AO13" i="28"/>
  <c r="AM18" i="28"/>
  <c r="AB14" i="28"/>
  <c r="AK23" i="28"/>
  <c r="Q29" i="28"/>
  <c r="L7" i="28"/>
  <c r="AN11" i="28"/>
  <c r="S18" i="28"/>
  <c r="AF17" i="28"/>
  <c r="AF29" i="28"/>
  <c r="AK8" i="28"/>
  <c r="K11" i="28"/>
  <c r="AF13" i="28"/>
  <c r="T28" i="28"/>
  <c r="AI5" i="28"/>
  <c r="I29" i="28"/>
  <c r="AI6" i="28"/>
  <c r="P11" i="28"/>
  <c r="AE14" i="28"/>
  <c r="Z23" i="28"/>
  <c r="AI21" i="28"/>
  <c r="AC13" i="28"/>
  <c r="N12" i="28"/>
  <c r="AE17" i="28"/>
  <c r="AH7" i="28"/>
  <c r="M5" i="28"/>
  <c r="J11" i="28"/>
  <c r="N22" i="28"/>
  <c r="K7" i="28"/>
  <c r="AL23" i="28"/>
  <c r="Y29" i="28"/>
  <c r="F6" i="28"/>
  <c r="AK29" i="28"/>
  <c r="E10" i="28"/>
  <c r="R29" i="28"/>
  <c r="AF21" i="28"/>
  <c r="F22" i="28"/>
  <c r="AA20" i="28"/>
  <c r="B6" i="28"/>
  <c r="AG14" i="28"/>
  <c r="Z18" i="28"/>
  <c r="AM29" i="28"/>
  <c r="J27" i="28"/>
  <c r="AD10" i="28"/>
  <c r="AM23" i="28"/>
  <c r="C27" i="28"/>
  <c r="O13" i="28"/>
  <c r="C20" i="28"/>
  <c r="U6" i="28"/>
  <c r="M6" i="28"/>
  <c r="AC17" i="28"/>
  <c r="M17" i="28"/>
  <c r="AN5" i="28"/>
  <c r="P19" i="28"/>
  <c r="AD22" i="28"/>
  <c r="AH17" i="28"/>
  <c r="D20" i="28"/>
  <c r="D13" i="28"/>
  <c r="C12" i="28"/>
  <c r="U11" i="28"/>
  <c r="AK28" i="28"/>
  <c r="L26" i="28"/>
  <c r="P28" i="28"/>
  <c r="AE9" i="28"/>
  <c r="AO9" i="28"/>
  <c r="J21" i="28"/>
  <c r="U17" i="28"/>
  <c r="E5" i="28"/>
  <c r="AH14" i="28"/>
  <c r="U12" i="28"/>
  <c r="O10" i="28"/>
  <c r="N15" i="28"/>
  <c r="B21" i="28"/>
  <c r="N10" i="28"/>
  <c r="F8" i="28"/>
  <c r="Y7" i="28"/>
  <c r="AE22" i="28"/>
  <c r="AO18" i="28"/>
  <c r="U8" i="28"/>
  <c r="Q18" i="28"/>
  <c r="L23" i="28"/>
  <c r="E29" i="28"/>
  <c r="G18" i="28"/>
  <c r="V9" i="28"/>
  <c r="AB15" i="28"/>
  <c r="Z9" i="28"/>
  <c r="O12" i="28"/>
  <c r="AN6" i="28"/>
  <c r="V29" i="28"/>
  <c r="AF23" i="28"/>
  <c r="O29" i="28"/>
  <c r="F9" i="28"/>
  <c r="L29" i="28"/>
  <c r="K18" i="28"/>
  <c r="Z5" i="28"/>
  <c r="AK5" i="28"/>
  <c r="B10" i="28"/>
  <c r="N5" i="28"/>
  <c r="B16" i="28"/>
  <c r="O8" i="28"/>
  <c r="V16" i="28"/>
  <c r="Q9" i="28"/>
  <c r="AG11" i="28"/>
  <c r="E28" i="28"/>
  <c r="AM14" i="28"/>
  <c r="AA16" i="28"/>
  <c r="D10" i="28"/>
  <c r="G26" i="28"/>
  <c r="AG28" i="28"/>
  <c r="N17" i="28"/>
  <c r="F26" i="28"/>
  <c r="Y15" i="28"/>
  <c r="K28" i="28"/>
  <c r="AF22" i="28"/>
  <c r="AB22" i="28"/>
  <c r="S12" i="28"/>
  <c r="W21" i="28"/>
  <c r="AH5" i="28"/>
  <c r="G5" i="28"/>
  <c r="P10" i="28"/>
  <c r="AD25" i="28"/>
  <c r="G10" i="28"/>
  <c r="AA23" i="28"/>
  <c r="B20" i="28"/>
  <c r="Q24" i="28"/>
  <c r="E12" i="28"/>
  <c r="AK16" i="28"/>
  <c r="C14" i="28"/>
  <c r="F27" i="28"/>
  <c r="AL17" i="28"/>
  <c r="R20" i="28"/>
  <c r="D8" i="28"/>
  <c r="J29" i="28"/>
  <c r="N7" i="28"/>
  <c r="AA25" i="28"/>
  <c r="P23" i="28"/>
  <c r="G11" i="28"/>
  <c r="AB8" i="28"/>
  <c r="I6" i="28"/>
  <c r="O25" i="28"/>
  <c r="F28" i="28"/>
  <c r="X17" i="28"/>
  <c r="N29" i="28"/>
  <c r="AI12" i="28"/>
  <c r="J9" i="28"/>
  <c r="J28" i="28"/>
  <c r="Q19" i="28"/>
  <c r="AL20" i="28"/>
  <c r="U5" i="28"/>
  <c r="Z25" i="28"/>
  <c r="AI9" i="28"/>
  <c r="AJ10" i="28"/>
  <c r="AK10" i="28"/>
  <c r="Q8" i="28"/>
  <c r="M29" i="28"/>
  <c r="AH23" i="28"/>
  <c r="U10" i="28"/>
  <c r="E18" i="28"/>
  <c r="AF10" i="28"/>
  <c r="M26" i="28"/>
  <c r="L14" i="28"/>
  <c r="AC24" i="28"/>
  <c r="T8" i="28"/>
  <c r="AE6" i="28"/>
  <c r="AJ28" i="28"/>
  <c r="R21" i="28"/>
  <c r="D5" i="28"/>
  <c r="AK19" i="28"/>
  <c r="D23" i="28"/>
  <c r="R13" i="28"/>
  <c r="B28" i="28"/>
  <c r="L15" i="28"/>
  <c r="AC6" i="28"/>
  <c r="AD16" i="28"/>
  <c r="AI26" i="28"/>
  <c r="AJ27" i="28"/>
  <c r="P17" i="28"/>
  <c r="U27" i="28"/>
  <c r="P6" i="28"/>
  <c r="AJ15" i="28"/>
  <c r="B19" i="28"/>
  <c r="AD21" i="28"/>
  <c r="G15" i="28"/>
  <c r="AD19" i="28"/>
  <c r="AN17" i="28"/>
  <c r="T27" i="28"/>
  <c r="N8" i="28"/>
  <c r="O18" i="28"/>
  <c r="AK24" i="28"/>
  <c r="AL15" i="28"/>
  <c r="Z28" i="28"/>
  <c r="AO20" i="28"/>
  <c r="E22" i="28"/>
  <c r="B27" i="28"/>
  <c r="H18" i="28"/>
  <c r="O28" i="28"/>
  <c r="O27" i="28"/>
  <c r="O17" i="28"/>
  <c r="AG27" i="28"/>
  <c r="G24" i="28"/>
  <c r="AK26" i="28"/>
  <c r="AF28" i="28"/>
  <c r="Y23" i="28"/>
  <c r="O24" i="28"/>
  <c r="F7" i="28"/>
  <c r="U20" i="28"/>
  <c r="T11" i="28"/>
  <c r="C23" i="28"/>
  <c r="I11" i="28"/>
  <c r="W19" i="28"/>
  <c r="O26" i="28"/>
  <c r="W20" i="28"/>
  <c r="L27" i="28"/>
  <c r="N14" i="28"/>
  <c r="P25" i="28"/>
  <c r="H26" i="28"/>
  <c r="G23" i="28"/>
  <c r="W25" i="28"/>
  <c r="V19" i="28"/>
  <c r="G16" i="28"/>
  <c r="V14" i="28"/>
  <c r="AD24" i="28"/>
  <c r="X24" i="28"/>
  <c r="D12" i="28"/>
  <c r="H21" i="28"/>
  <c r="W23" i="28"/>
  <c r="AO26" i="28"/>
  <c r="AA29" i="28"/>
  <c r="Q6" i="28"/>
  <c r="AN8" i="28"/>
  <c r="AL9" i="28"/>
  <c r="K23" i="28"/>
  <c r="Q15" i="28"/>
  <c r="T14" i="28"/>
  <c r="Z19" i="28"/>
  <c r="AH12" i="28"/>
  <c r="AN29" i="28"/>
  <c r="N25" i="28"/>
  <c r="AJ23" i="28"/>
  <c r="J8" i="28"/>
  <c r="F10" i="28"/>
  <c r="AJ17" i="28"/>
  <c r="O9" i="28"/>
  <c r="AB18" i="28"/>
  <c r="K22" i="28"/>
  <c r="L24" i="28"/>
  <c r="T23" i="28"/>
  <c r="AL7" i="28"/>
  <c r="H27" i="28"/>
  <c r="X14" i="28"/>
  <c r="AB7" i="28"/>
  <c r="P21" i="28"/>
  <c r="AG17" i="28"/>
  <c r="B11" i="28"/>
  <c r="AH21" i="28"/>
  <c r="AB9" i="28"/>
  <c r="AA19" i="28"/>
  <c r="S23" i="28"/>
  <c r="B12" i="28"/>
  <c r="AM5" i="28"/>
  <c r="AL12" i="28"/>
  <c r="AL19" i="28"/>
  <c r="H9" i="28"/>
  <c r="O15" i="28"/>
  <c r="AH11" i="28"/>
  <c r="W17" i="28"/>
  <c r="AE19" i="28"/>
  <c r="AE28" i="28"/>
  <c r="N24" i="28"/>
  <c r="L6" i="28"/>
  <c r="R19" i="28"/>
  <c r="E15" i="28"/>
  <c r="AH8" i="28"/>
  <c r="AG9" i="28"/>
  <c r="I14" i="28"/>
  <c r="AA7" i="28"/>
  <c r="X13" i="28"/>
  <c r="AN21" i="28"/>
  <c r="O22" i="28"/>
  <c r="AM9" i="28"/>
  <c r="H13" i="28"/>
  <c r="U28" i="28"/>
  <c r="C7" i="28"/>
  <c r="L20" i="28"/>
  <c r="F21" i="28"/>
  <c r="E14" i="28"/>
  <c r="AO23" i="28"/>
  <c r="Q13" i="28"/>
  <c r="S17" i="28"/>
  <c r="B22" i="28"/>
  <c r="J18" i="28"/>
  <c r="D19" i="28"/>
  <c r="AN24" i="28"/>
  <c r="L10" i="28"/>
  <c r="AL24" i="28"/>
  <c r="AI18" i="28"/>
  <c r="B29" i="28"/>
  <c r="B17" i="28"/>
  <c r="K16" i="28"/>
  <c r="S29" i="28"/>
  <c r="Q7" i="28"/>
  <c r="H7" i="28"/>
  <c r="I16" i="28"/>
  <c r="AI11" i="28"/>
  <c r="AJ11" i="28"/>
  <c r="AE11" i="28"/>
  <c r="O5" i="28"/>
  <c r="W28" i="28"/>
  <c r="AC21" i="28"/>
  <c r="O21" i="28"/>
  <c r="B25" i="28"/>
  <c r="AF12" i="28"/>
  <c r="H29" i="28"/>
  <c r="C24" i="28"/>
  <c r="AD5" i="28"/>
  <c r="AI28" i="28"/>
  <c r="S26" i="28"/>
  <c r="Z26" i="28"/>
  <c r="Y5" i="28"/>
  <c r="Y22" i="28"/>
  <c r="I13" i="28"/>
  <c r="AL18" i="28"/>
  <c r="AE8" i="28"/>
  <c r="R28" i="28"/>
  <c r="X21" i="28"/>
  <c r="B24" i="28"/>
  <c r="AE25" i="28"/>
  <c r="B23" i="28"/>
  <c r="AK15" i="28"/>
  <c r="Z21" i="28"/>
  <c r="AJ29" i="28"/>
  <c r="G28" i="28"/>
  <c r="AO25" i="28"/>
  <c r="AB25" i="28"/>
  <c r="M12" i="28"/>
  <c r="AI16" i="28"/>
  <c r="X8" i="28"/>
  <c r="AD13" i="28"/>
  <c r="U23" i="28"/>
  <c r="L11" i="28"/>
  <c r="S15" i="28"/>
  <c r="N18" i="28"/>
  <c r="AL14" i="28"/>
  <c r="AB27" i="28"/>
  <c r="AC12" i="28"/>
  <c r="K19" i="28"/>
  <c r="G25" i="28"/>
  <c r="AC26" i="28"/>
  <c r="L16" i="28"/>
  <c r="U13" i="28"/>
  <c r="P26" i="28"/>
  <c r="E27" i="28"/>
  <c r="AE16" i="28"/>
  <c r="AG5" i="28"/>
  <c r="AD26" i="28"/>
  <c r="S25" i="28"/>
  <c r="Z6" i="28"/>
  <c r="AK25" i="28"/>
  <c r="S22" i="28"/>
  <c r="W15" i="28"/>
  <c r="K27" i="28"/>
  <c r="T19" i="28"/>
  <c r="AN12" i="28"/>
  <c r="Z7" i="28"/>
  <c r="O16" i="28"/>
  <c r="AF6" i="28"/>
  <c r="D26" i="28"/>
  <c r="N23" i="28"/>
  <c r="W8" i="28"/>
  <c r="R11" i="28"/>
  <c r="Q12" i="28"/>
  <c r="F14" i="28"/>
  <c r="D17" i="28"/>
  <c r="M20" i="28"/>
  <c r="H19" i="28"/>
  <c r="T6" i="28"/>
  <c r="AB20" i="28"/>
  <c r="X20" i="28"/>
  <c r="I26" i="28"/>
  <c r="U24" i="28"/>
  <c r="F17" i="28"/>
  <c r="AK27" i="28"/>
  <c r="S10" i="28"/>
  <c r="D14" i="28"/>
  <c r="S14" i="28"/>
  <c r="AI23" i="28"/>
  <c r="D28" i="28"/>
  <c r="AH6" i="28"/>
  <c r="AO14" i="28"/>
  <c r="AE24" i="28"/>
  <c r="AO22" i="28"/>
  <c r="N13" i="28"/>
  <c r="B9" i="28"/>
  <c r="T13" i="28"/>
  <c r="F24" i="28"/>
  <c r="Z29" i="28"/>
  <c r="H6" i="28"/>
  <c r="AK7" i="28"/>
  <c r="J22" i="28"/>
  <c r="AC10" i="28"/>
  <c r="AA6" i="28"/>
  <c r="L25" i="28"/>
  <c r="J12" i="28"/>
  <c r="R27" i="28"/>
  <c r="AE29" i="28"/>
  <c r="AH25" i="28"/>
  <c r="AM15" i="28"/>
  <c r="S19" i="28"/>
  <c r="D15" i="28"/>
  <c r="N20" i="28"/>
  <c r="AG18" i="28"/>
  <c r="AF11" i="28"/>
  <c r="W11" i="28"/>
  <c r="AO12" i="28"/>
  <c r="U9" i="28"/>
  <c r="S13" i="28"/>
  <c r="AM8" i="28"/>
  <c r="Y19" i="28"/>
  <c r="AC28" i="28"/>
  <c r="AJ6" i="28"/>
  <c r="M10" i="28"/>
  <c r="AE15" i="28"/>
  <c r="AD12" i="28"/>
  <c r="J25" i="28"/>
  <c r="T29" i="28"/>
  <c r="C16" i="28"/>
  <c r="H12" i="28"/>
  <c r="C5" i="28"/>
  <c r="AO15" i="28"/>
  <c r="AE21" i="28"/>
  <c r="AH10" i="28"/>
  <c r="AD8" i="28"/>
  <c r="AN19" i="28"/>
  <c r="C15" i="28"/>
  <c r="J20" i="28"/>
  <c r="W12" i="28"/>
  <c r="Y21" i="28"/>
  <c r="F16" i="28"/>
  <c r="V27" i="28"/>
  <c r="N27" i="28"/>
  <c r="K20" i="28"/>
  <c r="AB16" i="28"/>
  <c r="W14" i="28"/>
  <c r="E25" i="28"/>
  <c r="AC15" i="28"/>
  <c r="J15" i="28"/>
  <c r="B8" i="28"/>
  <c r="AM24" i="28"/>
  <c r="AK14" i="28"/>
  <c r="X27" i="28"/>
  <c r="K25" i="28"/>
  <c r="Q21" i="28"/>
  <c r="X16" i="28"/>
  <c r="AG26" i="28"/>
  <c r="AC14" i="28"/>
  <c r="AJ12" i="28"/>
  <c r="AK9" i="28"/>
  <c r="G13" i="28"/>
  <c r="I24" i="28"/>
  <c r="X15" i="28"/>
  <c r="AB19" i="28"/>
  <c r="C25" i="28"/>
  <c r="S21" i="28"/>
  <c r="AA26" i="28"/>
  <c r="N19" i="28"/>
  <c r="AF19" i="28"/>
  <c r="V13" i="28"/>
  <c r="F11" i="28"/>
  <c r="J16" i="28"/>
  <c r="Q22" i="28"/>
  <c r="K9" i="28"/>
  <c r="AL11" i="28"/>
  <c r="AG13" i="28"/>
  <c r="AH16" i="28"/>
  <c r="AK21" i="28"/>
  <c r="N6" i="28"/>
  <c r="W5" i="28"/>
  <c r="H8" i="28"/>
  <c r="E6" i="28"/>
  <c r="N21" i="28"/>
  <c r="AA5" i="28"/>
  <c r="C17" i="28"/>
  <c r="X11" i="28"/>
  <c r="AC8" i="28"/>
  <c r="B26" i="28"/>
  <c r="M11" i="28"/>
  <c r="AB12" i="28"/>
  <c r="R17" i="28"/>
  <c r="I5" i="28"/>
  <c r="S28" i="28"/>
  <c r="K15" i="28"/>
  <c r="I17" i="28"/>
  <c r="AJ20" i="28"/>
  <c r="H25" i="28"/>
  <c r="O20" i="28"/>
  <c r="AO19" i="28"/>
  <c r="AO5" i="28"/>
  <c r="S24" i="28"/>
  <c r="I23" i="28"/>
  <c r="AL29" i="28"/>
  <c r="J5" i="28"/>
  <c r="AA8" i="28"/>
  <c r="F25" i="28"/>
  <c r="AB13" i="28"/>
  <c r="AO11" i="28"/>
  <c r="C18" i="28"/>
  <c r="H20" i="28"/>
  <c r="M25" i="28"/>
  <c r="AJ9" i="28"/>
  <c r="AO16" i="28"/>
  <c r="J14" i="28"/>
  <c r="AC5" i="28"/>
  <c r="AN18" i="28"/>
  <c r="AF24" i="28"/>
  <c r="AB24" i="28"/>
  <c r="AH27" i="28"/>
  <c r="AM26" i="28"/>
  <c r="U7" i="28"/>
  <c r="R16" i="28"/>
  <c r="G12" i="28"/>
  <c r="R18" i="28"/>
  <c r="Y14" i="28"/>
  <c r="R14" i="28"/>
  <c r="K6" i="28"/>
  <c r="V11" i="28"/>
  <c r="J10" i="28"/>
  <c r="H22" i="28"/>
  <c r="S8" i="28"/>
  <c r="D22" i="28"/>
  <c r="AE27" i="28"/>
  <c r="AJ26" i="28"/>
  <c r="AE5" i="28"/>
  <c r="AM19" i="28"/>
  <c r="C6" i="28"/>
  <c r="U25" i="28"/>
  <c r="C28" i="28"/>
  <c r="V26" i="28"/>
  <c r="AC11" i="28"/>
  <c r="C11" i="28"/>
  <c r="AK12" i="28"/>
  <c r="AC9" i="28"/>
  <c r="J7" i="28"/>
  <c r="T17" i="28"/>
  <c r="AA21" i="28"/>
  <c r="AN28" i="28"/>
  <c r="AB10" i="28"/>
  <c r="J23" i="28"/>
  <c r="AN20" i="28"/>
  <c r="W16" i="28"/>
  <c r="AD17" i="28"/>
  <c r="AF5" i="28"/>
  <c r="V12" i="28"/>
  <c r="AG6" i="28"/>
  <c r="P24" i="28"/>
  <c r="V22" i="28"/>
  <c r="Q20" i="28"/>
  <c r="AN9" i="28"/>
  <c r="C10" i="28"/>
  <c r="E21" i="28"/>
  <c r="AH24" i="28"/>
  <c r="Q16" i="28"/>
  <c r="S9" i="28"/>
  <c r="E26" i="28"/>
  <c r="M9" i="28"/>
  <c r="AE10" i="28"/>
  <c r="AK6" i="28"/>
  <c r="P20" i="28"/>
  <c r="AN10" i="28"/>
  <c r="D24" i="28"/>
  <c r="AA11" i="28"/>
  <c r="AC16" i="28"/>
  <c r="M8" i="28"/>
  <c r="U16" i="28"/>
  <c r="AC7" i="28"/>
  <c r="T24" i="28"/>
  <c r="AL6" i="28"/>
  <c r="AE12" i="28"/>
  <c r="Z20" i="28"/>
  <c r="AJ24" i="28"/>
  <c r="U15" i="28"/>
  <c r="AJ21" i="28"/>
  <c r="R9" i="28"/>
  <c r="Q26" i="28"/>
  <c r="AD23" i="28"/>
  <c r="M15" i="28"/>
  <c r="E11" i="28"/>
  <c r="K12" i="28"/>
  <c r="AK17" i="28"/>
  <c r="AD27" i="28"/>
  <c r="B15" i="28"/>
  <c r="AK18" i="28"/>
  <c r="E20" i="28"/>
  <c r="T16" i="28"/>
  <c r="M23" i="28"/>
  <c r="Z22" i="28"/>
  <c r="T18" i="28"/>
  <c r="AJ18" i="28"/>
  <c r="AJ22" i="28"/>
  <c r="AN15" i="28"/>
  <c r="AL22" i="28"/>
  <c r="G27" i="28"/>
  <c r="V25" i="28"/>
  <c r="D9" i="28"/>
  <c r="W26" i="28"/>
  <c r="Y10" i="28"/>
  <c r="Z14" i="28"/>
  <c r="AL10" i="28"/>
  <c r="AA18" i="28"/>
  <c r="AM28" i="28"/>
  <c r="AF18" i="28"/>
  <c r="F5" i="28"/>
  <c r="Q14" i="28"/>
  <c r="AB21" i="28"/>
  <c r="K26" i="28"/>
  <c r="S7" i="28"/>
  <c r="V6" i="28"/>
  <c r="U29" i="28"/>
  <c r="R23" i="28"/>
  <c r="B5" i="28"/>
  <c r="AI17" i="28"/>
  <c r="AM7" i="28"/>
  <c r="I25" i="28"/>
  <c r="AL26" i="28"/>
  <c r="D16" i="28"/>
  <c r="AA27" i="28"/>
  <c r="AG15" i="28"/>
  <c r="H17" i="28"/>
  <c r="O14" i="28"/>
  <c r="P18" i="28"/>
  <c r="N16" i="28"/>
  <c r="G8" i="28"/>
  <c r="AL28" i="28"/>
  <c r="V28" i="28"/>
  <c r="AI29" i="28"/>
  <c r="Y28" i="28"/>
  <c r="AM11" i="28"/>
  <c r="L5" i="28"/>
  <c r="L9" i="28"/>
  <c r="P16" i="28"/>
  <c r="T22" i="28"/>
  <c r="Z24" i="28"/>
  <c r="N26" i="28"/>
  <c r="Y25" i="28"/>
  <c r="AJ14" i="28"/>
  <c r="Q10" i="28"/>
  <c r="V10" i="28"/>
  <c r="AO27" i="28"/>
  <c r="C19" i="28"/>
  <c r="V5" i="28"/>
  <c r="AD28" i="28"/>
  <c r="F18" i="28"/>
  <c r="AA14" i="28"/>
  <c r="AD11" i="28"/>
  <c r="O19" i="28"/>
  <c r="W18" i="28"/>
  <c r="T25" i="28"/>
  <c r="AL27" i="28"/>
  <c r="P12" i="28"/>
  <c r="W10" i="28"/>
  <c r="AG21" i="28"/>
  <c r="S6" i="28"/>
  <c r="Y20" i="28"/>
  <c r="V7" i="28"/>
  <c r="Q28" i="28"/>
  <c r="AG7" i="28"/>
  <c r="L19" i="28"/>
  <c r="AD7" i="28"/>
  <c r="AD9" i="28"/>
  <c r="AH9" i="28"/>
  <c r="N11" i="28"/>
  <c r="E8" i="28"/>
  <c r="T10" i="28"/>
  <c r="K17" i="28"/>
  <c r="T9" i="28"/>
  <c r="AK22" i="28"/>
  <c r="X9" i="28"/>
  <c r="N28" i="28"/>
  <c r="R22" i="28"/>
  <c r="J19" i="28"/>
  <c r="AD14" i="28"/>
  <c r="AJ25" i="28"/>
  <c r="O7" i="28"/>
  <c r="AO6" i="28"/>
  <c r="X18" i="28"/>
  <c r="I28" i="28"/>
  <c r="D6" i="28"/>
  <c r="AD18" i="28"/>
  <c r="AC25" i="28"/>
  <c r="AB23" i="28"/>
  <c r="Y27" i="28"/>
  <c r="AN14" i="28"/>
  <c r="V18" i="28"/>
  <c r="M14" i="28"/>
  <c r="E16" i="28"/>
  <c r="AN13" i="28"/>
  <c r="C8" i="28"/>
  <c r="G9" i="28"/>
  <c r="E86" i="28" l="1"/>
  <c r="E35" i="28"/>
  <c r="D515" i="28"/>
  <c r="E68" i="28"/>
  <c r="E166" i="28"/>
  <c r="D295" i="28"/>
  <c r="D516" i="28"/>
  <c r="E329" i="28"/>
  <c r="D375" i="28"/>
  <c r="E377" i="28"/>
  <c r="D395" i="28"/>
  <c r="D58" i="28"/>
  <c r="E130" i="28"/>
  <c r="D320" i="28"/>
  <c r="E508" i="28"/>
  <c r="E184" i="28"/>
  <c r="D477" i="28"/>
  <c r="D391" i="28"/>
  <c r="D146" i="28"/>
  <c r="D249" i="28"/>
  <c r="D205" i="28"/>
  <c r="D311" i="28"/>
  <c r="E474" i="28"/>
  <c r="D261" i="28"/>
  <c r="E144" i="28"/>
  <c r="D262" i="28"/>
  <c r="E60" i="28"/>
  <c r="D188" i="28"/>
  <c r="D436" i="28"/>
  <c r="D386" i="28"/>
  <c r="D384" i="28"/>
  <c r="D171" i="28"/>
  <c r="E409" i="28"/>
  <c r="E230" i="28"/>
  <c r="D284" i="28"/>
  <c r="E322" i="28"/>
  <c r="E233" i="28"/>
  <c r="E423" i="28"/>
  <c r="E287" i="28"/>
  <c r="D214" i="28"/>
  <c r="D504" i="28"/>
  <c r="D277" i="28"/>
  <c r="E295" i="28"/>
  <c r="E196" i="28"/>
  <c r="D388" i="28"/>
  <c r="E341" i="28"/>
  <c r="D95" i="28"/>
  <c r="D405" i="28"/>
  <c r="D282" i="28"/>
  <c r="E46" i="28"/>
  <c r="E529" i="28"/>
  <c r="D287" i="28"/>
  <c r="E212" i="28"/>
  <c r="D466" i="28"/>
  <c r="E327" i="28"/>
  <c r="D203" i="28"/>
  <c r="D351" i="28"/>
  <c r="D274" i="28"/>
  <c r="D218" i="28"/>
  <c r="D161" i="28"/>
  <c r="D157" i="28"/>
  <c r="E488" i="28"/>
  <c r="E330" i="28"/>
  <c r="E456" i="28"/>
  <c r="D305" i="28"/>
  <c r="D505" i="28"/>
  <c r="E85" i="28"/>
  <c r="D193" i="28"/>
  <c r="D220" i="28"/>
  <c r="E191" i="28"/>
  <c r="D119" i="28"/>
  <c r="E417" i="28"/>
  <c r="E354" i="28"/>
  <c r="D68" i="28"/>
  <c r="D503" i="28"/>
  <c r="E127" i="28"/>
  <c r="E484" i="28"/>
  <c r="E444" i="28"/>
  <c r="D32" i="28"/>
  <c r="D250" i="28"/>
  <c r="E281" i="28"/>
  <c r="D283" i="28"/>
  <c r="E234" i="28"/>
  <c r="E153" i="28"/>
  <c r="D373" i="28"/>
  <c r="E216" i="28"/>
  <c r="D82" i="28"/>
  <c r="D420" i="28"/>
  <c r="E505" i="28"/>
  <c r="E345" i="28"/>
  <c r="D487" i="28"/>
  <c r="D341" i="28"/>
  <c r="E312" i="28"/>
  <c r="E303" i="28"/>
  <c r="D61" i="28"/>
  <c r="D302" i="28"/>
  <c r="E104" i="28"/>
  <c r="D499" i="28"/>
  <c r="D517" i="28"/>
  <c r="D474" i="28"/>
  <c r="D470" i="28"/>
  <c r="D270" i="28"/>
  <c r="D349" i="28"/>
  <c r="E175" i="28"/>
  <c r="D268" i="28"/>
  <c r="E72" i="28"/>
  <c r="E470" i="28"/>
  <c r="D42" i="28"/>
  <c r="D404" i="28"/>
  <c r="E469" i="28"/>
  <c r="E139" i="28"/>
  <c r="E63" i="28"/>
  <c r="E167" i="28"/>
  <c r="D400" i="28"/>
  <c r="E228" i="28"/>
  <c r="D236" i="28"/>
  <c r="D473" i="28"/>
  <c r="E267" i="28"/>
  <c r="D476" i="28"/>
  <c r="D347" i="28"/>
  <c r="E389" i="28"/>
  <c r="D483" i="28"/>
  <c r="D276" i="28"/>
  <c r="E359" i="28"/>
  <c r="E268" i="28"/>
  <c r="E160" i="28"/>
  <c r="E368" i="28"/>
  <c r="E338" i="28"/>
  <c r="D76" i="28"/>
  <c r="D512" i="28"/>
  <c r="D222" i="28"/>
  <c r="E458" i="28"/>
  <c r="E387" i="28"/>
  <c r="E161" i="28"/>
  <c r="E78" i="28"/>
  <c r="E236" i="28"/>
  <c r="E218" i="28"/>
  <c r="D451" i="28"/>
  <c r="E73" i="28"/>
  <c r="E37" i="28"/>
  <c r="D511" i="28"/>
  <c r="E222" i="28"/>
  <c r="D299" i="28"/>
  <c r="D226" i="28"/>
  <c r="E408" i="28"/>
  <c r="D289" i="28"/>
  <c r="D407" i="28"/>
  <c r="D394" i="28"/>
  <c r="E293" i="28"/>
  <c r="D522" i="28"/>
  <c r="D150" i="28"/>
  <c r="D362" i="28"/>
  <c r="D530" i="28"/>
  <c r="E348" i="28"/>
  <c r="D269" i="28"/>
  <c r="D134" i="28"/>
  <c r="E361" i="28"/>
  <c r="E464" i="28"/>
  <c r="E38" i="28"/>
  <c r="E363" i="28"/>
  <c r="D303" i="28"/>
  <c r="E55" i="28"/>
  <c r="E277" i="28"/>
  <c r="E33" i="28"/>
  <c r="E496" i="28"/>
  <c r="E382" i="28"/>
  <c r="D478" i="28"/>
  <c r="E404" i="28"/>
  <c r="D74" i="28"/>
  <c r="E235" i="28"/>
  <c r="D124" i="28"/>
  <c r="D137" i="28"/>
  <c r="D288" i="28"/>
  <c r="E133" i="28"/>
  <c r="D241" i="28"/>
  <c r="E316" i="28"/>
  <c r="D245" i="28"/>
  <c r="E89" i="28"/>
  <c r="D243" i="28"/>
  <c r="E259" i="28"/>
  <c r="E503" i="28"/>
  <c r="D454" i="28"/>
  <c r="D376" i="28"/>
  <c r="D426" i="28"/>
  <c r="D520" i="28"/>
  <c r="E357" i="28"/>
  <c r="D141" i="28"/>
  <c r="E518" i="28"/>
  <c r="D461" i="28"/>
  <c r="E177" i="28"/>
  <c r="D122" i="28"/>
  <c r="E45" i="28"/>
  <c r="E513" i="28"/>
  <c r="D365" i="28"/>
  <c r="D102" i="28"/>
  <c r="E335" i="28"/>
  <c r="D132" i="28"/>
  <c r="D506" i="28"/>
  <c r="E125" i="28"/>
  <c r="E251" i="28"/>
  <c r="E507" i="28"/>
  <c r="E521" i="28"/>
  <c r="E197" i="28"/>
  <c r="D127" i="28"/>
  <c r="D472" i="28"/>
  <c r="E119" i="28"/>
  <c r="E142" i="28"/>
  <c r="E255" i="28"/>
  <c r="E107" i="28"/>
  <c r="D244" i="28"/>
  <c r="D364" i="28"/>
  <c r="E163" i="28"/>
  <c r="D53" i="28"/>
  <c r="E360" i="28"/>
  <c r="D313" i="28"/>
  <c r="E44" i="28"/>
  <c r="E332" i="28"/>
  <c r="D198" i="28"/>
  <c r="E58" i="28"/>
  <c r="D110" i="28"/>
  <c r="E282" i="28"/>
  <c r="D183" i="28"/>
  <c r="E473" i="28"/>
  <c r="D443" i="28"/>
  <c r="E415" i="28"/>
  <c r="D488" i="28"/>
  <c r="E136" i="28"/>
  <c r="E224" i="28"/>
  <c r="D143" i="28"/>
  <c r="D88" i="28"/>
  <c r="D290" i="28"/>
  <c r="D421" i="28"/>
  <c r="D196" i="28"/>
  <c r="E353" i="28"/>
  <c r="E248" i="28"/>
  <c r="E52" i="28"/>
  <c r="D371" i="28"/>
  <c r="D317" i="28"/>
  <c r="E126" i="28"/>
  <c r="E90" i="28"/>
  <c r="E461" i="28"/>
  <c r="D464" i="28"/>
  <c r="E366" i="28"/>
  <c r="E428" i="28"/>
  <c r="D318" i="28"/>
  <c r="E223" i="28"/>
  <c r="E152" i="28"/>
  <c r="D329" i="28"/>
  <c r="E466" i="28"/>
  <c r="E501" i="28"/>
  <c r="D35" i="28"/>
  <c r="D142" i="28"/>
  <c r="E367" i="28"/>
  <c r="E77" i="28"/>
  <c r="E291" i="28"/>
  <c r="D368" i="28"/>
  <c r="E147" i="28"/>
  <c r="D204" i="28"/>
  <c r="D304" i="28"/>
  <c r="D93" i="28"/>
  <c r="E323" i="28"/>
  <c r="E289" i="28"/>
  <c r="D147" i="28"/>
  <c r="E42" i="28"/>
  <c r="D521" i="28"/>
  <c r="D385" i="28"/>
  <c r="D437" i="28"/>
  <c r="E398" i="28"/>
  <c r="E517" i="28"/>
  <c r="E32" i="28"/>
  <c r="D114" i="28"/>
  <c r="E43" i="28"/>
  <c r="D281" i="28"/>
  <c r="D152" i="28"/>
  <c r="D389" i="28"/>
  <c r="E392" i="28"/>
  <c r="E162" i="28"/>
  <c r="D458" i="28"/>
  <c r="E380" i="28"/>
  <c r="E321" i="28"/>
  <c r="E485" i="28"/>
  <c r="E240" i="28"/>
  <c r="E261" i="28"/>
  <c r="E514" i="28"/>
  <c r="E288" i="28"/>
  <c r="D413" i="28"/>
  <c r="E420" i="28"/>
  <c r="D197" i="28"/>
  <c r="D67" i="28"/>
  <c r="E246" i="28"/>
  <c r="E492" i="28"/>
  <c r="D452" i="28"/>
  <c r="E406" i="28"/>
  <c r="D254" i="28"/>
  <c r="D139" i="28"/>
  <c r="D177" i="28"/>
  <c r="E333" i="28"/>
  <c r="E362" i="28"/>
  <c r="D149" i="28"/>
  <c r="E459" i="28"/>
  <c r="D108" i="28"/>
  <c r="D356" i="28"/>
  <c r="D101" i="28"/>
  <c r="D265" i="28"/>
  <c r="D36" i="28"/>
  <c r="D190" i="28"/>
  <c r="E524" i="28"/>
  <c r="E401" i="28"/>
  <c r="E516" i="28"/>
  <c r="D433" i="28"/>
  <c r="D80" i="28"/>
  <c r="E450" i="28"/>
  <c r="E241" i="28"/>
  <c r="D66" i="28"/>
  <c r="E237" i="28"/>
  <c r="E479" i="28"/>
  <c r="D94" i="28"/>
  <c r="E276" i="28"/>
  <c r="E128" i="28"/>
  <c r="D322" i="28"/>
  <c r="D372" i="28"/>
  <c r="D258" i="28"/>
  <c r="D121" i="28"/>
  <c r="E172" i="28"/>
  <c r="D69" i="28"/>
  <c r="D91" i="28"/>
  <c r="E214" i="28"/>
  <c r="D238" i="28"/>
  <c r="E285" i="28"/>
  <c r="D200" i="28"/>
  <c r="D78" i="28"/>
  <c r="D408" i="28"/>
  <c r="E193" i="28"/>
  <c r="D334" i="28"/>
  <c r="D514" i="28"/>
  <c r="D271" i="28"/>
  <c r="E154" i="28"/>
  <c r="E292" i="28"/>
  <c r="E249" i="28"/>
  <c r="E477" i="28"/>
  <c r="D333" i="28"/>
  <c r="E252" i="28"/>
  <c r="D403" i="28"/>
  <c r="E407" i="28"/>
  <c r="E393" i="28"/>
  <c r="E79" i="28"/>
  <c r="D228" i="28"/>
  <c r="E265" i="28"/>
  <c r="D168" i="28"/>
  <c r="E378" i="28"/>
  <c r="E102" i="28"/>
  <c r="E146" i="28"/>
  <c r="E364" i="28"/>
  <c r="D379" i="28"/>
  <c r="D491" i="28"/>
  <c r="D195" i="28"/>
  <c r="E242" i="28"/>
  <c r="D163" i="28"/>
  <c r="E275" i="28"/>
  <c r="D390" i="28"/>
  <c r="D310" i="28"/>
  <c r="E443" i="28"/>
  <c r="E164" i="28"/>
  <c r="D377" i="28"/>
  <c r="E527" i="28"/>
  <c r="E105" i="28"/>
  <c r="D481" i="28"/>
  <c r="D348" i="28"/>
  <c r="E467" i="28"/>
  <c r="D50" i="28"/>
  <c r="E402" i="28"/>
  <c r="D51" i="28"/>
  <c r="D323" i="28"/>
  <c r="D255" i="28"/>
  <c r="E385" i="28"/>
  <c r="D495" i="28"/>
  <c r="E115" i="28"/>
  <c r="E324" i="28"/>
  <c r="E307" i="28"/>
  <c r="D353" i="28"/>
  <c r="E253" i="28"/>
  <c r="E455" i="28"/>
  <c r="D382" i="28"/>
  <c r="E51" i="28"/>
  <c r="D131" i="28"/>
  <c r="D414" i="28"/>
  <c r="D52" i="28"/>
  <c r="E198" i="28"/>
  <c r="E373" i="28"/>
  <c r="E305" i="28"/>
  <c r="E182" i="28"/>
  <c r="E388" i="28"/>
  <c r="D463" i="28"/>
  <c r="E438" i="28"/>
  <c r="E118" i="28"/>
  <c r="D109" i="28"/>
  <c r="E209" i="28"/>
  <c r="E256" i="28"/>
  <c r="E143" i="28"/>
  <c r="D44" i="28"/>
  <c r="D56" i="28"/>
  <c r="E445" i="28"/>
  <c r="D501" i="28"/>
  <c r="D162" i="28"/>
  <c r="D526" i="28"/>
  <c r="D71" i="28"/>
  <c r="D145" i="28"/>
  <c r="D49" i="28"/>
  <c r="E244" i="28"/>
  <c r="E215" i="28"/>
  <c r="E525" i="28"/>
  <c r="E66" i="28"/>
  <c r="D98" i="28"/>
  <c r="D172" i="28"/>
  <c r="E34" i="28"/>
  <c r="E280" i="28"/>
  <c r="D115" i="28"/>
  <c r="E486" i="28"/>
  <c r="E199" i="28"/>
  <c r="D523" i="28"/>
  <c r="D315" i="28"/>
  <c r="E334" i="28"/>
  <c r="E116" i="28"/>
  <c r="E411" i="28"/>
  <c r="D435" i="28"/>
  <c r="E67" i="28"/>
  <c r="D246" i="28"/>
  <c r="D158" i="28"/>
  <c r="D201" i="28"/>
  <c r="E405" i="28"/>
  <c r="E396" i="28"/>
  <c r="E294" i="28"/>
  <c r="D438" i="28"/>
  <c r="E192" i="28"/>
  <c r="D111" i="28"/>
  <c r="D496" i="28"/>
  <c r="D489" i="28"/>
  <c r="E482" i="28"/>
  <c r="D39" i="28"/>
  <c r="E250" i="28"/>
  <c r="E346" i="28"/>
  <c r="D361" i="28"/>
  <c r="D448" i="28"/>
  <c r="D38" i="28"/>
  <c r="E419" i="28"/>
  <c r="D223" i="28"/>
  <c r="D359" i="28"/>
  <c r="D316" i="28"/>
  <c r="D129" i="28"/>
  <c r="D484" i="28"/>
  <c r="D275" i="28"/>
  <c r="D176" i="28"/>
  <c r="E149" i="28"/>
  <c r="D370" i="28"/>
  <c r="E186" i="28"/>
  <c r="D469" i="28"/>
  <c r="D87" i="28"/>
  <c r="D135" i="28"/>
  <c r="D475" i="28"/>
  <c r="D202" i="28"/>
  <c r="D531" i="28"/>
  <c r="D439" i="28"/>
  <c r="D346" i="28"/>
  <c r="D266" i="28"/>
  <c r="E217" i="28"/>
  <c r="E150" i="28"/>
  <c r="D486" i="28"/>
  <c r="D510" i="28"/>
  <c r="E208" i="28"/>
  <c r="E356" i="28"/>
  <c r="E528" i="28"/>
  <c r="E300" i="28"/>
  <c r="D123" i="28"/>
  <c r="D64" i="28"/>
  <c r="D326" i="28"/>
  <c r="D401" i="28"/>
  <c r="D291" i="28"/>
  <c r="E93" i="28"/>
  <c r="D296" i="28"/>
  <c r="E302" i="28"/>
  <c r="E100" i="28"/>
  <c r="D128" i="28"/>
  <c r="D227" i="28"/>
  <c r="D191" i="28"/>
  <c r="D179" i="28"/>
  <c r="E297" i="28"/>
  <c r="E203" i="28"/>
  <c r="E296" i="28"/>
  <c r="E113" i="28"/>
  <c r="E50" i="28"/>
  <c r="D263" i="28"/>
  <c r="E272" i="28"/>
  <c r="D84" i="28"/>
  <c r="E201" i="28"/>
  <c r="E325" i="28"/>
  <c r="D430" i="28"/>
  <c r="E478" i="28"/>
  <c r="E101" i="28"/>
  <c r="E429" i="28"/>
  <c r="E194" i="28"/>
  <c r="E204" i="28"/>
  <c r="E205" i="28"/>
  <c r="D120" i="28"/>
  <c r="D54" i="28"/>
  <c r="E74" i="28"/>
  <c r="E522" i="28"/>
  <c r="D355" i="28"/>
  <c r="D492" i="28"/>
  <c r="E476" i="28"/>
  <c r="E195" i="28"/>
  <c r="D185" i="28"/>
  <c r="D279" i="28"/>
  <c r="D519" i="28"/>
  <c r="D396" i="28"/>
  <c r="E92" i="28"/>
  <c r="D398" i="28"/>
  <c r="D46" i="28"/>
  <c r="D467" i="28"/>
  <c r="D208" i="28"/>
  <c r="E279" i="28"/>
  <c r="D219" i="28"/>
  <c r="D479" i="28"/>
  <c r="E453" i="28"/>
  <c r="D393" i="28"/>
  <c r="E358" i="28"/>
  <c r="D167" i="28"/>
  <c r="D55" i="28"/>
  <c r="D240" i="28"/>
  <c r="D75" i="28"/>
  <c r="E471" i="28"/>
  <c r="D57" i="28"/>
  <c r="D248" i="28"/>
  <c r="D480" i="28"/>
  <c r="E383" i="28"/>
  <c r="D260" i="28"/>
  <c r="E376" i="28"/>
  <c r="D166" i="28"/>
  <c r="E178" i="28"/>
  <c r="D412" i="28"/>
  <c r="E70" i="28"/>
  <c r="E262" i="28"/>
  <c r="D450" i="28"/>
  <c r="E181" i="28"/>
  <c r="E210" i="28"/>
  <c r="E462" i="28"/>
  <c r="D462" i="28"/>
  <c r="E436" i="28"/>
  <c r="D352" i="28"/>
  <c r="E257" i="28"/>
  <c r="D497" i="28"/>
  <c r="E221" i="28"/>
  <c r="D155" i="28"/>
  <c r="D136" i="28"/>
  <c r="E439" i="28"/>
  <c r="D206" i="28"/>
  <c r="D319" i="28"/>
  <c r="D105" i="28"/>
  <c r="E202" i="28"/>
  <c r="E108" i="28"/>
  <c r="D360" i="28"/>
  <c r="E88" i="28"/>
  <c r="D225" i="28"/>
  <c r="E352" i="28"/>
  <c r="D184" i="28"/>
  <c r="D156" i="28"/>
  <c r="D60" i="28"/>
  <c r="D247" i="28"/>
  <c r="D494" i="28"/>
  <c r="D104" i="28"/>
  <c r="E41" i="28"/>
  <c r="E468" i="28"/>
  <c r="E64" i="28"/>
  <c r="E226" i="28"/>
  <c r="D47" i="28"/>
  <c r="E350" i="28"/>
  <c r="E87" i="28"/>
  <c r="D402" i="28"/>
  <c r="D212" i="28"/>
  <c r="E82" i="28"/>
  <c r="D432" i="28"/>
  <c r="E298" i="28"/>
  <c r="E239" i="28"/>
  <c r="D374" i="28"/>
  <c r="D424" i="28"/>
  <c r="E155" i="28"/>
  <c r="E317" i="28"/>
  <c r="D103" i="28"/>
  <c r="D194" i="28"/>
  <c r="E430" i="28"/>
  <c r="E103" i="28"/>
  <c r="D62" i="28"/>
  <c r="E343" i="28"/>
  <c r="E491" i="28"/>
  <c r="E80" i="28"/>
  <c r="E413" i="28"/>
  <c r="E211" i="28"/>
  <c r="D293" i="28"/>
  <c r="E185" i="28"/>
  <c r="D43" i="28"/>
  <c r="D182" i="28"/>
  <c r="D37" i="28"/>
  <c r="E457" i="28"/>
  <c r="D332" i="28"/>
  <c r="E145" i="28"/>
  <c r="D181" i="28"/>
  <c r="D86" i="28"/>
  <c r="E206" i="28"/>
  <c r="D425" i="28"/>
  <c r="D306" i="28"/>
  <c r="D508" i="28"/>
  <c r="E189" i="28"/>
  <c r="D336" i="28"/>
  <c r="D367" i="28"/>
  <c r="D286" i="28"/>
  <c r="E95" i="28"/>
  <c r="E81" i="28"/>
  <c r="D175" i="28"/>
  <c r="E220" i="28"/>
  <c r="E260" i="28"/>
  <c r="E520" i="28"/>
  <c r="E399" i="28"/>
  <c r="E309" i="28"/>
  <c r="D85" i="28"/>
  <c r="D187" i="28"/>
  <c r="D48" i="28"/>
  <c r="D192" i="28"/>
  <c r="E187" i="28"/>
  <c r="E264" i="28"/>
  <c r="D441" i="28"/>
  <c r="E57" i="28"/>
  <c r="E269" i="28"/>
  <c r="D148" i="28"/>
  <c r="E511" i="28"/>
  <c r="E386" i="28"/>
  <c r="D230" i="28"/>
  <c r="D178" i="28"/>
  <c r="E480" i="28"/>
  <c r="E263" i="28"/>
  <c r="E39" i="28"/>
  <c r="D65" i="28"/>
  <c r="D72" i="28"/>
  <c r="D444" i="28"/>
  <c r="D399" i="28"/>
  <c r="D221" i="28"/>
  <c r="D507" i="28"/>
  <c r="E169" i="28"/>
  <c r="E369" i="28"/>
  <c r="E158" i="28"/>
  <c r="E258" i="28"/>
  <c r="E47" i="28"/>
  <c r="E190" i="28"/>
  <c r="E54" i="28"/>
  <c r="E500" i="28"/>
  <c r="D387" i="28"/>
  <c r="D154" i="28"/>
  <c r="E506" i="28"/>
  <c r="D345" i="28"/>
  <c r="E416" i="28"/>
  <c r="D33" i="28"/>
  <c r="E347" i="28"/>
  <c r="D99" i="28"/>
  <c r="D423" i="28"/>
  <c r="D256" i="28"/>
  <c r="E62" i="28"/>
  <c r="E481" i="28"/>
  <c r="D83" i="28"/>
  <c r="E331" i="28"/>
  <c r="D500" i="28"/>
  <c r="E134" i="28"/>
  <c r="D199" i="28"/>
  <c r="D138" i="28"/>
  <c r="E157" i="28"/>
  <c r="D434" i="28"/>
  <c r="E394" i="28"/>
  <c r="D189" i="28"/>
  <c r="E365" i="28"/>
  <c r="E448" i="28"/>
  <c r="D350" i="28"/>
  <c r="E391" i="28"/>
  <c r="D213" i="28"/>
  <c r="E433" i="28"/>
  <c r="E131" i="28"/>
  <c r="E432" i="28"/>
  <c r="D280" i="28"/>
  <c r="D415" i="28"/>
  <c r="E138" i="28"/>
  <c r="E460" i="28"/>
  <c r="D431" i="28"/>
  <c r="D419" i="28"/>
  <c r="E245" i="28"/>
  <c r="D513" i="28"/>
  <c r="D159" i="28"/>
  <c r="E231" i="28"/>
  <c r="E475" i="28"/>
  <c r="D366" i="28"/>
  <c r="E495" i="28"/>
  <c r="E515" i="28"/>
  <c r="D118" i="28"/>
  <c r="E434" i="28"/>
  <c r="D79" i="28"/>
  <c r="D343" i="28"/>
  <c r="D369" i="28"/>
  <c r="E97" i="28"/>
  <c r="D457" i="28"/>
  <c r="D130" i="28"/>
  <c r="D116" i="28"/>
  <c r="E83" i="28"/>
  <c r="E441" i="28"/>
  <c r="E290" i="28"/>
  <c r="D231" i="28"/>
  <c r="D144" i="28"/>
  <c r="E36" i="28"/>
  <c r="E318" i="28"/>
  <c r="D446" i="28"/>
  <c r="E414" i="28"/>
  <c r="E120" i="28"/>
  <c r="D165" i="28"/>
  <c r="D112" i="28"/>
  <c r="E123" i="28"/>
  <c r="D442" i="28"/>
  <c r="E286" i="28"/>
  <c r="E122" i="28"/>
  <c r="D449" i="28"/>
  <c r="E266" i="28"/>
  <c r="E502" i="28"/>
  <c r="E355" i="28"/>
  <c r="D133" i="28"/>
  <c r="D509" i="28"/>
  <c r="D335" i="28"/>
  <c r="E213" i="28"/>
  <c r="E465" i="28"/>
  <c r="D410" i="28"/>
  <c r="D186" i="28"/>
  <c r="E519" i="28"/>
  <c r="D502" i="28"/>
  <c r="E306" i="28"/>
  <c r="E530" i="28"/>
  <c r="E71" i="28"/>
  <c r="D209" i="28"/>
  <c r="D518" i="28"/>
  <c r="D257" i="28"/>
  <c r="D234" i="28"/>
  <c r="D325" i="28"/>
  <c r="E132" i="28"/>
  <c r="D45" i="28"/>
  <c r="D140" i="28"/>
  <c r="E483" i="28"/>
  <c r="D340" i="28"/>
  <c r="D207" i="28"/>
  <c r="D307" i="28"/>
  <c r="D456" i="28"/>
  <c r="D113" i="28"/>
  <c r="D445" i="28"/>
  <c r="E381" i="28"/>
  <c r="D40" i="28"/>
  <c r="D378" i="28"/>
  <c r="D309" i="28"/>
  <c r="E349" i="28"/>
  <c r="E232" i="28"/>
  <c r="D242" i="28"/>
  <c r="E53" i="28"/>
  <c r="E523" i="28"/>
  <c r="D324" i="28"/>
  <c r="D498" i="28"/>
  <c r="E174" i="28"/>
  <c r="D259" i="28"/>
  <c r="D300" i="28"/>
  <c r="D459" i="28"/>
  <c r="D170" i="28"/>
  <c r="D529" i="28"/>
  <c r="E437" i="28"/>
  <c r="E339" i="28"/>
  <c r="D455" i="28"/>
  <c r="D217" i="28"/>
  <c r="E384" i="28"/>
  <c r="E489" i="28"/>
  <c r="D210" i="28"/>
  <c r="E426" i="28"/>
  <c r="E111" i="28"/>
  <c r="E180" i="28"/>
  <c r="D89" i="28"/>
  <c r="D465" i="28"/>
  <c r="D96" i="28"/>
  <c r="D169" i="28"/>
  <c r="E311" i="28"/>
  <c r="E371" i="28"/>
  <c r="E227" i="28"/>
  <c r="D527" i="28"/>
  <c r="D528" i="28"/>
  <c r="D117" i="28"/>
  <c r="E48" i="28"/>
  <c r="D460" i="28"/>
  <c r="E159" i="28"/>
  <c r="D41" i="28"/>
  <c r="D417" i="28"/>
  <c r="E422" i="28"/>
  <c r="D429" i="28"/>
  <c r="D397" i="28"/>
  <c r="D81" i="28"/>
  <c r="E114" i="28"/>
  <c r="D278" i="28"/>
  <c r="D292" i="28"/>
  <c r="D328" i="28"/>
  <c r="D380" i="28"/>
  <c r="D63" i="28"/>
  <c r="D331" i="28"/>
  <c r="D525" i="28"/>
  <c r="D106" i="28"/>
  <c r="D409" i="28"/>
  <c r="E490" i="28"/>
  <c r="E238" i="28"/>
  <c r="D468" i="28"/>
  <c r="E452" i="28"/>
  <c r="E340" i="28"/>
  <c r="E337" i="28"/>
  <c r="E498" i="28"/>
  <c r="E173" i="28"/>
  <c r="E442" i="28"/>
  <c r="D337" i="28"/>
  <c r="E304" i="28"/>
  <c r="E351" i="28"/>
  <c r="E375" i="28"/>
  <c r="D339" i="28"/>
  <c r="D126" i="28"/>
  <c r="E170" i="28"/>
  <c r="D301" i="28"/>
  <c r="E390" i="28"/>
  <c r="E40" i="28"/>
  <c r="D354" i="28"/>
  <c r="E504" i="28"/>
  <c r="D252" i="28"/>
  <c r="D125" i="28"/>
  <c r="D224" i="28"/>
  <c r="E137" i="28"/>
  <c r="D416" i="28"/>
  <c r="E400" i="28"/>
  <c r="E509" i="28"/>
  <c r="E493" i="28"/>
  <c r="D427" i="28"/>
  <c r="E183" i="28"/>
  <c r="E176" i="28"/>
  <c r="D381" i="28"/>
  <c r="D237" i="28"/>
  <c r="E171" i="28"/>
  <c r="E151" i="28"/>
  <c r="D253" i="28"/>
  <c r="E421" i="28"/>
  <c r="D180" i="28"/>
  <c r="E84" i="28"/>
  <c r="E156" i="28"/>
  <c r="E247" i="28"/>
  <c r="E225" i="28"/>
  <c r="E135" i="28"/>
  <c r="E320" i="28"/>
  <c r="E435" i="28"/>
  <c r="D312" i="28"/>
  <c r="D411" i="28"/>
  <c r="E315" i="28"/>
  <c r="D173" i="28"/>
  <c r="E344" i="28"/>
  <c r="E299" i="28"/>
  <c r="D428" i="28"/>
  <c r="D232" i="28"/>
  <c r="E499" i="28"/>
  <c r="D92" i="28"/>
  <c r="E49" i="28"/>
  <c r="D321" i="28"/>
  <c r="D485" i="28"/>
  <c r="D440" i="28"/>
  <c r="D34" i="28"/>
  <c r="D90" i="28"/>
  <c r="E374" i="28"/>
  <c r="E106" i="28"/>
  <c r="E418" i="28"/>
  <c r="D229" i="28"/>
  <c r="D272" i="28"/>
  <c r="E379" i="28"/>
  <c r="E310" i="28"/>
  <c r="E454" i="28"/>
  <c r="E342" i="28"/>
  <c r="D392" i="28"/>
  <c r="E449" i="28"/>
  <c r="E531" i="28"/>
  <c r="E165" i="28"/>
  <c r="D285" i="28"/>
  <c r="E397" i="28"/>
  <c r="E207" i="28"/>
  <c r="E526" i="28"/>
  <c r="E424" i="28"/>
  <c r="D327" i="28"/>
  <c r="D338" i="28"/>
  <c r="E395" i="28"/>
  <c r="E494" i="28"/>
  <c r="E219" i="28"/>
  <c r="D107" i="28"/>
  <c r="E328" i="28"/>
  <c r="D357" i="28"/>
  <c r="D216" i="28"/>
  <c r="D264" i="28"/>
  <c r="D363" i="28"/>
  <c r="D100" i="28"/>
  <c r="D358" i="28"/>
  <c r="E243" i="28"/>
  <c r="E512" i="28"/>
  <c r="D383" i="28"/>
  <c r="E76" i="28"/>
  <c r="E56" i="28"/>
  <c r="E301" i="28"/>
  <c r="E65" i="28"/>
  <c r="E271" i="28"/>
  <c r="D267" i="28"/>
  <c r="E313" i="28"/>
  <c r="D70" i="28"/>
  <c r="E121" i="28"/>
  <c r="D297" i="28"/>
  <c r="E370" i="28"/>
  <c r="E412" i="28"/>
  <c r="E319" i="28"/>
  <c r="D97" i="28"/>
  <c r="E112" i="28"/>
  <c r="E446" i="28"/>
  <c r="D239" i="28"/>
  <c r="D482" i="28"/>
  <c r="E431" i="28"/>
  <c r="D406" i="28"/>
  <c r="D294" i="28"/>
  <c r="E98" i="28"/>
  <c r="E447" i="28"/>
  <c r="D447" i="28"/>
  <c r="E124" i="28"/>
  <c r="E336" i="28"/>
  <c r="E109" i="28"/>
  <c r="E284" i="28"/>
  <c r="E200" i="28"/>
  <c r="D174" i="28"/>
  <c r="E410" i="28"/>
  <c r="D342" i="28"/>
  <c r="D314" i="28"/>
  <c r="E510" i="28"/>
  <c r="E69" i="28"/>
  <c r="D493" i="28"/>
  <c r="E99" i="28"/>
  <c r="E59" i="28"/>
  <c r="E326" i="28"/>
  <c r="D77" i="28"/>
  <c r="E254" i="28"/>
  <c r="E117" i="28"/>
  <c r="D273" i="28"/>
  <c r="E274" i="28"/>
  <c r="E75" i="28"/>
  <c r="E403" i="28"/>
  <c r="D490" i="28"/>
  <c r="D160" i="28"/>
  <c r="E129" i="28"/>
  <c r="D151" i="28"/>
  <c r="E308" i="28"/>
  <c r="E179" i="28"/>
  <c r="D215" i="28"/>
  <c r="E91" i="28"/>
  <c r="D73" i="28"/>
  <c r="D524" i="28"/>
  <c r="E188" i="28"/>
  <c r="E463" i="28"/>
  <c r="D233" i="28"/>
  <c r="E229" i="28"/>
  <c r="E168" i="28"/>
  <c r="E472" i="28"/>
  <c r="E94" i="28"/>
  <c r="D422" i="28"/>
  <c r="D298" i="28"/>
  <c r="D453" i="28"/>
  <c r="E314" i="28"/>
  <c r="E497" i="28"/>
  <c r="E487" i="28"/>
  <c r="D251" i="28"/>
  <c r="E270" i="28"/>
  <c r="D59" i="28"/>
  <c r="D153" i="28"/>
  <c r="D330" i="28"/>
  <c r="E372" i="28"/>
  <c r="D344" i="28"/>
  <c r="E283" i="28"/>
  <c r="E148" i="28"/>
  <c r="E141" i="28"/>
  <c r="E427" i="28"/>
  <c r="D211" i="28"/>
  <c r="E273" i="28"/>
  <c r="E110" i="28"/>
  <c r="E451" i="28"/>
  <c r="D471" i="28"/>
  <c r="E278" i="28"/>
  <c r="E440" i="28"/>
  <c r="D235" i="28"/>
  <c r="D164" i="28"/>
  <c r="D418" i="28"/>
  <c r="D308" i="28"/>
  <c r="E425" i="28"/>
  <c r="E140" i="28"/>
  <c r="E96" i="28"/>
  <c r="E61" i="28"/>
  <c r="F9" i="25"/>
  <c r="B9" i="25"/>
  <c r="C13" i="25"/>
  <c r="B13" i="25" s="1"/>
  <c r="C17" i="25"/>
  <c r="B17" i="25" s="1"/>
  <c r="C21" i="25"/>
  <c r="B21" i="25" s="1"/>
  <c r="C25" i="25"/>
  <c r="B25" i="25" s="1"/>
  <c r="C10" i="25"/>
  <c r="B10" i="25" s="1"/>
  <c r="C14" i="25"/>
  <c r="B14" i="25" s="1"/>
  <c r="C18" i="25"/>
  <c r="B18" i="25" s="1"/>
  <c r="C22" i="25"/>
  <c r="B22" i="25" s="1"/>
  <c r="C6" i="25"/>
  <c r="B6" i="25" s="1"/>
  <c r="C8" i="25"/>
  <c r="B8" i="25" s="1"/>
  <c r="C12" i="25"/>
  <c r="B12" i="25" s="1"/>
  <c r="C16" i="25"/>
  <c r="B16" i="25" s="1"/>
  <c r="C20" i="25"/>
  <c r="B20" i="25" s="1"/>
  <c r="C24" i="25"/>
  <c r="B24" i="25" s="1"/>
  <c r="C7" i="25"/>
  <c r="B7" i="25" s="1"/>
  <c r="C11" i="25"/>
  <c r="B11" i="25" s="1"/>
  <c r="C15" i="25"/>
  <c r="B15" i="25" s="1"/>
  <c r="C19" i="25"/>
  <c r="B19" i="25" s="1"/>
  <c r="C23" i="25"/>
  <c r="B23" i="25" s="1"/>
  <c r="A67" i="28"/>
  <c r="C29" i="1"/>
  <c r="A68" i="28" l="1"/>
  <c r="F14" i="25"/>
  <c r="F11" i="25"/>
  <c r="F12" i="25"/>
  <c r="F21" i="25"/>
  <c r="F24" i="25"/>
  <c r="F10" i="25"/>
  <c r="F15" i="25"/>
  <c r="F22" i="25"/>
  <c r="F23" i="25"/>
  <c r="F17" i="25"/>
  <c r="F18" i="25"/>
  <c r="F19" i="25"/>
  <c r="F13" i="25"/>
  <c r="F20" i="25"/>
  <c r="F16" i="25"/>
  <c r="F25" i="25"/>
  <c r="F8" i="25"/>
  <c r="F6" i="25"/>
  <c r="F7" i="25"/>
  <c r="H6" i="25" l="1"/>
  <c r="H7" i="25"/>
  <c r="H9" i="25"/>
  <c r="H25" i="25"/>
  <c r="H16" i="25"/>
  <c r="H20" i="25"/>
  <c r="H13" i="25"/>
  <c r="H19" i="25"/>
  <c r="H18" i="25"/>
  <c r="H17" i="25"/>
  <c r="H23" i="25"/>
  <c r="H22" i="25"/>
  <c r="H15" i="25"/>
  <c r="H10" i="25"/>
  <c r="H24" i="25"/>
  <c r="H21" i="25"/>
  <c r="H12" i="25"/>
  <c r="H11" i="25"/>
  <c r="H14" i="25"/>
  <c r="H8" i="25"/>
  <c r="A69" i="28"/>
  <c r="C74" i="23"/>
  <c r="A70" i="28" l="1"/>
  <c r="F12" i="2"/>
  <c r="H14" i="2"/>
  <c r="A1" i="24"/>
  <c r="B96" i="23"/>
  <c r="B95" i="23"/>
  <c r="B94" i="23"/>
  <c r="B93" i="23"/>
  <c r="B92" i="23"/>
  <c r="B91" i="23"/>
  <c r="A71" i="28" l="1"/>
  <c r="F7" i="2"/>
  <c r="F8" i="2" s="1"/>
  <c r="I15" i="24"/>
  <c r="I16" i="24"/>
  <c r="A72" i="28" l="1"/>
  <c r="E9" i="24"/>
  <c r="E10" i="24" l="1"/>
  <c r="I29" i="25"/>
  <c r="A73" i="28"/>
  <c r="D12" i="2"/>
  <c r="D13" i="2" s="1"/>
  <c r="E15" i="24"/>
  <c r="D6" i="25" l="1"/>
  <c r="A74" i="28"/>
  <c r="I14" i="24"/>
  <c r="A75" i="28" l="1"/>
  <c r="A76" i="28" l="1"/>
  <c r="A77" i="28" l="1"/>
  <c r="A78" i="28" l="1"/>
  <c r="A79" i="28" l="1"/>
  <c r="A80" i="28" l="1"/>
  <c r="A81" i="28" l="1"/>
  <c r="A82" i="28" l="1"/>
  <c r="A83" i="28" l="1"/>
  <c r="A84" i="28" l="1"/>
  <c r="A85" i="28" l="1"/>
  <c r="A86" i="28" l="1"/>
  <c r="A87" i="28" l="1"/>
  <c r="A88" i="28" l="1"/>
  <c r="A89" i="28" l="1"/>
  <c r="A90" i="28" l="1"/>
  <c r="A91" i="28" l="1"/>
  <c r="A92" i="28" l="1"/>
  <c r="A93" i="28" l="1"/>
  <c r="A94" i="28" l="1"/>
  <c r="A95" i="28" l="1"/>
  <c r="A96" i="28" l="1"/>
  <c r="A97" i="28" l="1"/>
  <c r="A98" i="28" l="1"/>
  <c r="A99" i="28" l="1"/>
  <c r="A100" i="28" l="1"/>
  <c r="A101" i="28" l="1"/>
  <c r="A102" i="28" l="1"/>
  <c r="A103" i="28" l="1"/>
  <c r="A104" i="28" l="1"/>
  <c r="A105" i="28" l="1"/>
  <c r="A106" i="28" l="1"/>
  <c r="A107" i="28" l="1"/>
  <c r="A108" i="28" l="1"/>
  <c r="A109" i="28" l="1"/>
  <c r="A110" i="28" l="1"/>
  <c r="A111" i="28" l="1"/>
  <c r="A112" i="28" l="1"/>
  <c r="A113" i="28" l="1"/>
  <c r="A114" i="28" l="1"/>
  <c r="A115" i="28" l="1"/>
  <c r="A116" i="28" l="1"/>
  <c r="A117" i="28" l="1"/>
  <c r="A118" i="28" l="1"/>
  <c r="A119" i="28" l="1"/>
  <c r="A120" i="28" l="1"/>
  <c r="A121" i="28" l="1"/>
  <c r="A122" i="28" l="1"/>
  <c r="A123" i="28" l="1"/>
  <c r="A124" i="28" l="1"/>
  <c r="A125" i="28" l="1"/>
  <c r="A126" i="28" l="1"/>
  <c r="A127" i="28" l="1"/>
  <c r="A128" i="28" l="1"/>
  <c r="A129" i="28" l="1"/>
  <c r="A130" i="28" l="1"/>
  <c r="A131" i="28" l="1"/>
  <c r="A132" i="28" l="1"/>
  <c r="A133" i="28" l="1"/>
  <c r="A134" i="28" l="1"/>
  <c r="A135" i="28" l="1"/>
  <c r="A136" i="28" l="1"/>
  <c r="A137" i="28" l="1"/>
  <c r="A138" i="28" l="1"/>
  <c r="A139" i="28" l="1"/>
  <c r="A140" i="28" l="1"/>
  <c r="A141" i="28" l="1"/>
  <c r="A142" i="28" l="1"/>
  <c r="A143" i="28" l="1"/>
  <c r="A144" i="28" l="1"/>
  <c r="A145" i="28" l="1"/>
  <c r="A146" i="28" l="1"/>
  <c r="A147" i="28" l="1"/>
  <c r="A148" i="28" l="1"/>
  <c r="A149" i="28" l="1"/>
  <c r="A150" i="28" l="1"/>
  <c r="A151" i="28" l="1"/>
  <c r="A152" i="28" l="1"/>
  <c r="A153" i="28" l="1"/>
  <c r="A154" i="28" l="1"/>
  <c r="A155" i="28" l="1"/>
  <c r="A156" i="28" l="1"/>
  <c r="A157" i="28" l="1"/>
  <c r="A158" i="28" l="1"/>
  <c r="A159" i="28" l="1"/>
  <c r="A160" i="28" l="1"/>
  <c r="A161" i="28" l="1"/>
  <c r="A162" i="28" l="1"/>
  <c r="A163" i="28" l="1"/>
  <c r="A164" i="28" l="1"/>
  <c r="A165" i="28" l="1"/>
  <c r="A166" i="28" l="1"/>
  <c r="A167" i="28" l="1"/>
  <c r="A168" i="28" l="1"/>
  <c r="A169" i="28" l="1"/>
  <c r="A170" i="28" l="1"/>
  <c r="A171" i="28" l="1"/>
  <c r="A172" i="28" l="1"/>
  <c r="A173" i="28" l="1"/>
  <c r="A174" i="28" l="1"/>
  <c r="A175" i="28" l="1"/>
  <c r="A176" i="28" l="1"/>
  <c r="A177" i="28" l="1"/>
  <c r="A178" i="28" l="1"/>
  <c r="A179" i="28" l="1"/>
  <c r="A180" i="28" l="1"/>
  <c r="A181" i="28" l="1"/>
  <c r="A182" i="28" l="1"/>
  <c r="A183" i="28" l="1"/>
  <c r="A184" i="28" l="1"/>
  <c r="A185" i="28" l="1"/>
  <c r="A186" i="28" l="1"/>
  <c r="A187" i="28" l="1"/>
  <c r="A188" i="28" l="1"/>
  <c r="A189" i="28" l="1"/>
  <c r="A190" i="28" l="1"/>
  <c r="A191" i="28" l="1"/>
  <c r="A192" i="28" l="1"/>
  <c r="A193" i="28" l="1"/>
  <c r="A194" i="28" l="1"/>
  <c r="A195" i="28" l="1"/>
  <c r="A196" i="28" l="1"/>
  <c r="A197" i="28" l="1"/>
  <c r="A198" i="28" l="1"/>
  <c r="A199" i="28" l="1"/>
  <c r="A200" i="28" l="1"/>
  <c r="A201" i="28" l="1"/>
  <c r="A202" i="28" l="1"/>
  <c r="A203" i="28" l="1"/>
  <c r="A204" i="28" l="1"/>
  <c r="A205" i="28" l="1"/>
  <c r="A206" i="28" l="1"/>
  <c r="A207" i="28" l="1"/>
  <c r="A208" i="28" l="1"/>
  <c r="A209" i="28" l="1"/>
  <c r="A210" i="28" l="1"/>
  <c r="A211" i="28" l="1"/>
  <c r="A212" i="28" l="1"/>
  <c r="A213" i="28" l="1"/>
  <c r="A214" i="28" l="1"/>
  <c r="A215" i="28" l="1"/>
  <c r="A216" i="28" l="1"/>
  <c r="A217" i="28" l="1"/>
  <c r="A218" i="28" l="1"/>
  <c r="A219" i="28" l="1"/>
  <c r="A220" i="28" l="1"/>
  <c r="A221" i="28" l="1"/>
  <c r="A222" i="28" l="1"/>
  <c r="A223" i="28" l="1"/>
  <c r="A224" i="28" l="1"/>
  <c r="A225" i="28" l="1"/>
  <c r="A226" i="28" l="1"/>
  <c r="A227" i="28" l="1"/>
  <c r="A228" i="28" l="1"/>
  <c r="A229" i="28" l="1"/>
  <c r="A230" i="28" l="1"/>
  <c r="A231" i="28" l="1"/>
  <c r="A232" i="28" l="1"/>
  <c r="A233" i="28" l="1"/>
  <c r="A234" i="28" l="1"/>
  <c r="A235" i="28" l="1"/>
  <c r="A236" i="28" l="1"/>
  <c r="A237" i="28" l="1"/>
  <c r="A238" i="28" l="1"/>
  <c r="A239" i="28" l="1"/>
  <c r="A240" i="28" l="1"/>
  <c r="A241" i="28" l="1"/>
  <c r="A242" i="28" l="1"/>
  <c r="A243" i="28" l="1"/>
  <c r="A244" i="28" l="1"/>
  <c r="A245" i="28" l="1"/>
  <c r="A246" i="28" l="1"/>
  <c r="A247" i="28" l="1"/>
  <c r="A248" i="28" l="1"/>
  <c r="A249" i="28" l="1"/>
  <c r="A250" i="28" l="1"/>
  <c r="A251" i="28" l="1"/>
  <c r="A252" i="28" l="1"/>
  <c r="A253" i="28" l="1"/>
  <c r="A254" i="28" l="1"/>
  <c r="A255" i="28" l="1"/>
  <c r="A256" i="28" l="1"/>
  <c r="A257" i="28" l="1"/>
  <c r="A258" i="28" l="1"/>
  <c r="A259" i="28" l="1"/>
  <c r="A260" i="28" l="1"/>
  <c r="A261" i="28" l="1"/>
  <c r="A262" i="28" l="1"/>
  <c r="A263" i="28" l="1"/>
  <c r="A264" i="28" l="1"/>
  <c r="A265" i="28" l="1"/>
  <c r="A266" i="28" l="1"/>
  <c r="A267" i="28" l="1"/>
  <c r="A268" i="28" l="1"/>
  <c r="A269" i="28" l="1"/>
  <c r="A270" i="28" l="1"/>
  <c r="A271" i="28" l="1"/>
  <c r="A272" i="28" l="1"/>
  <c r="A273" i="28" l="1"/>
  <c r="A274" i="28" l="1"/>
  <c r="A275" i="28" l="1"/>
  <c r="A276" i="28" l="1"/>
  <c r="A277" i="28" l="1"/>
  <c r="A278" i="28" l="1"/>
  <c r="A279" i="28" l="1"/>
  <c r="A280" i="28" l="1"/>
  <c r="A281" i="28" l="1"/>
  <c r="A282" i="28" l="1"/>
  <c r="A283" i="28" l="1"/>
  <c r="A284" i="28" l="1"/>
  <c r="A285" i="28" l="1"/>
  <c r="A286" i="28" l="1"/>
  <c r="A287" i="28" l="1"/>
  <c r="A288" i="28" l="1"/>
  <c r="A289" i="28" l="1"/>
  <c r="A290" i="28" l="1"/>
  <c r="A291" i="28" l="1"/>
  <c r="A292" i="28" l="1"/>
  <c r="A293" i="28" l="1"/>
  <c r="A294" i="28" l="1"/>
  <c r="A295" i="28" l="1"/>
  <c r="A296" i="28" l="1"/>
  <c r="A297" i="28" l="1"/>
  <c r="A298" i="28" l="1"/>
  <c r="A299" i="28" l="1"/>
  <c r="A300" i="28" l="1"/>
  <c r="A301" i="28" l="1"/>
  <c r="A302" i="28" l="1"/>
  <c r="A303" i="28" l="1"/>
  <c r="A304" i="28" l="1"/>
  <c r="A305" i="28" l="1"/>
  <c r="A306" i="28" l="1"/>
  <c r="A307" i="28" l="1"/>
  <c r="A308" i="28" l="1"/>
  <c r="A309" i="28" l="1"/>
  <c r="A310" i="28" l="1"/>
  <c r="A311" i="28" l="1"/>
  <c r="A312" i="28" l="1"/>
  <c r="A313" i="28" l="1"/>
  <c r="A314" i="28" l="1"/>
  <c r="A315" i="28" l="1"/>
  <c r="A316" i="28" l="1"/>
  <c r="A317" i="28" l="1"/>
  <c r="A318" i="28" l="1"/>
  <c r="A319" i="28" l="1"/>
  <c r="A320" i="28" l="1"/>
  <c r="A321" i="28" l="1"/>
  <c r="A322" i="28" l="1"/>
  <c r="A323" i="28" l="1"/>
  <c r="A324" i="28" l="1"/>
  <c r="A325" i="28" l="1"/>
  <c r="A326" i="28" l="1"/>
  <c r="A327" i="28" l="1"/>
  <c r="A328" i="28" l="1"/>
  <c r="A329" i="28" l="1"/>
  <c r="A330" i="28" l="1"/>
  <c r="A331" i="28" l="1"/>
  <c r="A332" i="28" l="1"/>
  <c r="A333" i="28" l="1"/>
  <c r="A334" i="28" l="1"/>
  <c r="A335" i="28" l="1"/>
  <c r="A336" i="28" l="1"/>
  <c r="A337" i="28" l="1"/>
  <c r="A338" i="28" l="1"/>
  <c r="A339" i="28" l="1"/>
  <c r="A340" i="28" l="1"/>
  <c r="A341" i="28" l="1"/>
  <c r="A342" i="28" l="1"/>
  <c r="A343" i="28" l="1"/>
  <c r="A344" i="28" l="1"/>
  <c r="A345" i="28" l="1"/>
  <c r="A346" i="28" l="1"/>
  <c r="A347" i="28" l="1"/>
  <c r="A348" i="28" l="1"/>
  <c r="A349" i="28" l="1"/>
  <c r="A350" i="28" l="1"/>
  <c r="A351" i="28" l="1"/>
  <c r="A352" i="28" l="1"/>
  <c r="A353" i="28" l="1"/>
  <c r="A354" i="28" l="1"/>
  <c r="A355" i="28" l="1"/>
  <c r="A356" i="28" l="1"/>
  <c r="A357" i="28" l="1"/>
  <c r="A358" i="28" l="1"/>
  <c r="A359" i="28" l="1"/>
  <c r="A360" i="28" l="1"/>
  <c r="A361" i="28" l="1"/>
  <c r="A362" i="28" l="1"/>
  <c r="A363" i="28" l="1"/>
  <c r="A364" i="28" l="1"/>
  <c r="A365" i="28" l="1"/>
  <c r="A366" i="28" l="1"/>
  <c r="A367" i="28" l="1"/>
  <c r="A368" i="28" l="1"/>
  <c r="A369" i="28" l="1"/>
  <c r="A370" i="28" l="1"/>
  <c r="A371" i="28" l="1"/>
  <c r="A372" i="28" l="1"/>
  <c r="A373" i="28" l="1"/>
  <c r="A374" i="28" l="1"/>
  <c r="A375" i="28" l="1"/>
  <c r="A376" i="28" l="1"/>
  <c r="A377" i="28" l="1"/>
  <c r="A378" i="28" l="1"/>
  <c r="A379" i="28" l="1"/>
  <c r="A380" i="28" l="1"/>
  <c r="A381" i="28" l="1"/>
  <c r="A382" i="28" l="1"/>
  <c r="A383" i="28" l="1"/>
  <c r="A384" i="28" l="1"/>
  <c r="A385" i="28" l="1"/>
  <c r="A386" i="28" l="1"/>
  <c r="A387" i="28" l="1"/>
  <c r="A388" i="28" l="1"/>
  <c r="A389" i="28" l="1"/>
  <c r="A390" i="28" l="1"/>
  <c r="A391" i="28" l="1"/>
  <c r="A392" i="28" l="1"/>
  <c r="A393" i="28" l="1"/>
  <c r="A394" i="28" l="1"/>
  <c r="A395" i="28" l="1"/>
  <c r="A396" i="28" l="1"/>
  <c r="A397" i="28" l="1"/>
  <c r="A398" i="28" l="1"/>
  <c r="A399" i="28" l="1"/>
  <c r="A400" i="28" l="1"/>
  <c r="A401" i="28" l="1"/>
  <c r="A402" i="28" l="1"/>
  <c r="A403" i="28" l="1"/>
  <c r="A404" i="28" l="1"/>
  <c r="A405" i="28" l="1"/>
  <c r="A406" i="28" l="1"/>
  <c r="A407" i="28" l="1"/>
  <c r="A408" i="28" l="1"/>
  <c r="A409" i="28" l="1"/>
  <c r="A410" i="28" l="1"/>
  <c r="A411" i="28" l="1"/>
  <c r="A412" i="28" l="1"/>
  <c r="A413" i="28" l="1"/>
  <c r="A414" i="28" l="1"/>
  <c r="A415" i="28" l="1"/>
  <c r="A416" i="28" l="1"/>
  <c r="A417" i="28" l="1"/>
  <c r="A418" i="28" l="1"/>
  <c r="A419" i="28" l="1"/>
  <c r="A420" i="28" l="1"/>
  <c r="A421" i="28" l="1"/>
  <c r="A422" i="28" l="1"/>
  <c r="A423" i="28" l="1"/>
  <c r="A424" i="28" l="1"/>
  <c r="A425" i="28" l="1"/>
  <c r="A426" i="28" l="1"/>
  <c r="A427" i="28" l="1"/>
  <c r="A428" i="28" l="1"/>
  <c r="A429" i="28" l="1"/>
  <c r="A430" i="28" l="1"/>
  <c r="A431" i="28" l="1"/>
  <c r="A432" i="28" l="1"/>
  <c r="A433" i="28" l="1"/>
  <c r="A434" i="28" l="1"/>
  <c r="A435" i="28" l="1"/>
  <c r="A436" i="28" l="1"/>
  <c r="A437" i="28" l="1"/>
  <c r="A438" i="28" l="1"/>
  <c r="A439" i="28" l="1"/>
  <c r="A440" i="28" l="1"/>
  <c r="A441" i="28" l="1"/>
  <c r="A442" i="28" l="1"/>
  <c r="A443" i="28" l="1"/>
  <c r="A444" i="28" l="1"/>
  <c r="A445" i="28" l="1"/>
  <c r="A446" i="28" l="1"/>
  <c r="A447" i="28" l="1"/>
  <c r="A448" i="28" l="1"/>
  <c r="A449" i="28" l="1"/>
  <c r="A450" i="28" l="1"/>
  <c r="A451" i="28" l="1"/>
  <c r="A452" i="28" l="1"/>
  <c r="A453" i="28" l="1"/>
  <c r="A454" i="28" l="1"/>
  <c r="A455" i="28" l="1"/>
  <c r="A456" i="28" l="1"/>
  <c r="A457" i="28" l="1"/>
  <c r="A458" i="28" l="1"/>
  <c r="A459" i="28" l="1"/>
  <c r="A460" i="28" l="1"/>
  <c r="A461" i="28" l="1"/>
  <c r="A462" i="28" l="1"/>
  <c r="A463" i="28" l="1"/>
  <c r="A464" i="28" l="1"/>
  <c r="A465" i="28" l="1"/>
  <c r="A466" i="28" l="1"/>
  <c r="A467" i="28" l="1"/>
  <c r="A468" i="28" l="1"/>
  <c r="A469" i="28" l="1"/>
  <c r="A470" i="28" l="1"/>
  <c r="A471" i="28" l="1"/>
  <c r="A472" i="28" l="1"/>
  <c r="A473" i="28" l="1"/>
  <c r="A474" i="28" l="1"/>
  <c r="A475" i="28" l="1"/>
  <c r="A476" i="28" l="1"/>
  <c r="A477" i="28" l="1"/>
  <c r="A478" i="28" l="1"/>
  <c r="A479" i="28" l="1"/>
  <c r="A480" i="28" l="1"/>
  <c r="A481" i="28" l="1"/>
  <c r="A482" i="28" l="1"/>
  <c r="A483" i="28" l="1"/>
  <c r="A484" i="28" l="1"/>
  <c r="A485" i="28" l="1"/>
  <c r="A486" i="28" l="1"/>
  <c r="A487" i="28" l="1"/>
  <c r="A488" i="28" l="1"/>
  <c r="A489" i="28" l="1"/>
  <c r="A490" i="28" l="1"/>
  <c r="A491" i="28" l="1"/>
  <c r="A492" i="28" l="1"/>
  <c r="A493" i="28" l="1"/>
  <c r="A494" i="28" l="1"/>
  <c r="A495" i="28" l="1"/>
  <c r="A496" i="28" l="1"/>
  <c r="A497" i="28" l="1"/>
  <c r="A498" i="28" l="1"/>
  <c r="A499" i="28" l="1"/>
  <c r="A500" i="28" l="1"/>
  <c r="A501" i="28" l="1"/>
  <c r="A502" i="28" l="1"/>
  <c r="A503" i="28" l="1"/>
  <c r="A504" i="28" l="1"/>
  <c r="A505" i="28" l="1"/>
  <c r="A506" i="28" l="1"/>
  <c r="A507" i="28" l="1"/>
  <c r="A508" i="28" l="1"/>
  <c r="A509" i="28" l="1"/>
  <c r="A510" i="28" l="1"/>
  <c r="A511" i="28" l="1"/>
  <c r="A512" i="28" l="1"/>
  <c r="A513" i="28" l="1"/>
  <c r="A514" i="28" l="1"/>
  <c r="A515" i="28" l="1"/>
  <c r="A516" i="28" l="1"/>
  <c r="A517" i="28" l="1"/>
  <c r="A518" i="28" l="1"/>
  <c r="A519" i="28" l="1"/>
  <c r="A520" i="28" l="1"/>
  <c r="A521" i="28" l="1"/>
  <c r="A522" i="28" l="1"/>
  <c r="A523" i="28" l="1"/>
  <c r="A524" i="28" l="1"/>
  <c r="A525" i="28" l="1"/>
  <c r="A526" i="28" l="1"/>
  <c r="A527" i="28" l="1"/>
  <c r="A528" i="28" l="1"/>
  <c r="A529" i="28" l="1"/>
  <c r="A530" i="28" l="1"/>
  <c r="A53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Palička</author>
  </authors>
  <commentList>
    <comment ref="D14" authorId="0" shapeId="0" xr:uid="{00000000-0006-0000-0200-000001000000}">
      <text>
        <r>
          <rPr>
            <sz val="9"/>
            <color indexed="81"/>
            <rFont val="Tahoma"/>
            <family val="2"/>
            <charset val="238"/>
          </rPr>
          <t>Zde prosím vyplňte jména všech vedoucích, kteří se podílí na přípravě pro tuto soutěž - potřebné pro další vyplňování přihlášek.</t>
        </r>
      </text>
    </comment>
    <comment ref="C23" authorId="0" shapeId="0" xr:uid="{00000000-0006-0000-0200-000002000000}">
      <text>
        <r>
          <rPr>
            <sz val="9"/>
            <color indexed="81"/>
            <rFont val="Tahoma"/>
            <family val="2"/>
            <charset val="238"/>
          </rPr>
          <t>Fyzický počet startujících mažoretek. Jedná se o počet osob, které přijedou soutěžit (bez trenérů a rodičů).</t>
        </r>
      </text>
    </comment>
    <comment ref="C24" authorId="0" shapeId="0" xr:uid="{00000000-0006-0000-0200-000003000000}">
      <text>
        <r>
          <rPr>
            <sz val="9"/>
            <color indexed="81"/>
            <rFont val="Tahoma"/>
            <family val="2"/>
            <charset val="238"/>
          </rPr>
          <t>Počet přihlášek, které chcete poslat - nutné vyplnit pro další pokračování. Zadejte číslo od 1 do 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Palička</author>
  </authors>
  <commentList>
    <comment ref="E9" authorId="0" shapeId="0" xr:uid="{00000000-0006-0000-0300-000001000000}">
      <text>
        <r>
          <rPr>
            <sz val="9"/>
            <color indexed="81"/>
            <rFont val="Tahoma"/>
            <family val="2"/>
            <charset val="238"/>
          </rPr>
          <t>= počet všech startujících mažoretek ve všech přihláškách - pro výpočet ceny startovného</t>
        </r>
      </text>
    </comment>
  </commentList>
</comments>
</file>

<file path=xl/sharedStrings.xml><?xml version="1.0" encoding="utf-8"?>
<sst xmlns="http://schemas.openxmlformats.org/spreadsheetml/2006/main" count="677" uniqueCount="325">
  <si>
    <t>Jméno</t>
  </si>
  <si>
    <t>Soutěžní kategorie</t>
  </si>
  <si>
    <t>Informace o soutěžní formaci</t>
  </si>
  <si>
    <t>Přijmení</t>
  </si>
  <si>
    <t>Název klubu:</t>
  </si>
  <si>
    <t>Kontaktní osoba:</t>
  </si>
  <si>
    <t>Ulice a č.p.:</t>
  </si>
  <si>
    <t>Telefon:</t>
  </si>
  <si>
    <t>E-mail:</t>
  </si>
  <si>
    <t>Vedoucí, trenéři:</t>
  </si>
  <si>
    <t>1.</t>
  </si>
  <si>
    <t>2.</t>
  </si>
  <si>
    <t>3.</t>
  </si>
  <si>
    <t>4.</t>
  </si>
  <si>
    <t>5.</t>
  </si>
  <si>
    <t>6.</t>
  </si>
  <si>
    <t>7.</t>
  </si>
  <si>
    <t>8.</t>
  </si>
  <si>
    <t>9.</t>
  </si>
  <si>
    <t>10.</t>
  </si>
  <si>
    <t>Informace o klubu</t>
  </si>
  <si>
    <t>Počet mažoretek:</t>
  </si>
  <si>
    <t>Celkem startů:</t>
  </si>
  <si>
    <t>Hlášení chybového stavu názvu klubu:</t>
  </si>
  <si>
    <t>Webové stránky:</t>
  </si>
  <si>
    <t>Celkem formací:</t>
  </si>
  <si>
    <t>Cena za start na soutěži:</t>
  </si>
  <si>
    <t>Termín uzávěrky:</t>
  </si>
  <si>
    <t>Termín uzávěrky je:</t>
  </si>
  <si>
    <t>Cena za start</t>
  </si>
  <si>
    <t>Odesláním přihlášky souhlasíte s propozicemi soutěže, které jsou k dispozici na www.tornadoostrava.cz</t>
  </si>
  <si>
    <t>Little Kadetky</t>
  </si>
  <si>
    <t>Kadetky</t>
  </si>
  <si>
    <t>Juniorky</t>
  </si>
  <si>
    <t>Seniorky</t>
  </si>
  <si>
    <t>SÓLO</t>
  </si>
  <si>
    <t>DUO/TRIO</t>
  </si>
  <si>
    <t>MINIFORMACE</t>
  </si>
  <si>
    <t>FORMACE</t>
  </si>
  <si>
    <t>2bat SÓLO</t>
  </si>
  <si>
    <t>Délky skladeb pro soutěžní kategorie</t>
  </si>
  <si>
    <t>min</t>
  </si>
  <si>
    <t>max</t>
  </si>
  <si>
    <t>Soutěžní kategorie:</t>
  </si>
  <si>
    <t>Věková kategorie:</t>
  </si>
  <si>
    <t>Výkonnostní třída (A, B):</t>
  </si>
  <si>
    <t>Název skladby:</t>
  </si>
  <si>
    <t>Počet soutěžících:</t>
  </si>
  <si>
    <t>Jméno vedoucí:</t>
  </si>
  <si>
    <t>Seznam soutěžících</t>
  </si>
  <si>
    <r>
      <rPr>
        <b/>
        <sz val="12"/>
        <color theme="1"/>
        <rFont val="Calibri"/>
        <family val="2"/>
        <charset val="238"/>
        <scheme val="minor"/>
      </rPr>
      <t>Věk</t>
    </r>
    <r>
      <rPr>
        <sz val="12"/>
        <color theme="1"/>
        <rFont val="Calibri"/>
        <family val="2"/>
        <charset val="238"/>
        <scheme val="minor"/>
      </rPr>
      <t xml:space="preserve"> - rozhodný pro zařazení do kategorie</t>
    </r>
  </si>
  <si>
    <t>Délka skladby:</t>
  </si>
  <si>
    <t>11.</t>
  </si>
  <si>
    <t>12.</t>
  </si>
  <si>
    <t>13.</t>
  </si>
  <si>
    <t>14.</t>
  </si>
  <si>
    <t>15.</t>
  </si>
  <si>
    <t>16.</t>
  </si>
  <si>
    <t>17.</t>
  </si>
  <si>
    <t>18.</t>
  </si>
  <si>
    <t>19.</t>
  </si>
  <si>
    <t>20.</t>
  </si>
  <si>
    <t>Celkový počet soutěžících:</t>
  </si>
  <si>
    <t>Celkový počet vedoucích:</t>
  </si>
  <si>
    <t>Celkem startovních formací:</t>
  </si>
  <si>
    <t>Souhrnné informace</t>
  </si>
  <si>
    <t>startovné</t>
  </si>
  <si>
    <t>čas</t>
  </si>
  <si>
    <t>kat.</t>
  </si>
  <si>
    <t>poč.</t>
  </si>
  <si>
    <t>název</t>
  </si>
  <si>
    <t>CHYBA 1</t>
  </si>
  <si>
    <t>Zde naleznete automaticky generovaný souhrn z Vašich přihlášek. Není potřebné nic vyplňovat.</t>
  </si>
  <si>
    <t>V případě, že chcete do soutěže přihlásit více než 20 formací, prosíme o vyplnění dalšího souboru.</t>
  </si>
  <si>
    <t>A</t>
  </si>
  <si>
    <t>Název klubu</t>
  </si>
  <si>
    <t>Trenérka</t>
  </si>
  <si>
    <t>Název skladby</t>
  </si>
  <si>
    <t>Délka skladby</t>
  </si>
  <si>
    <t>Počet soutěžících</t>
  </si>
  <si>
    <t>jména u S a DT</t>
  </si>
  <si>
    <t>Výkonnostní třída</t>
  </si>
  <si>
    <t>Pro čas:</t>
  </si>
  <si>
    <t>Tornádo říká:</t>
  </si>
  <si>
    <t>Pro věkovou kategorii:</t>
  </si>
  <si>
    <t>Pro soutěžní kategorii:</t>
  </si>
  <si>
    <t>Pro zadání trenérů - nápověda:</t>
  </si>
  <si>
    <t>Pro zadání trenérů - upozornění:</t>
  </si>
  <si>
    <t>Pokoušíte se zadat trenéra, který není uveden v seznamu. Prosím, doplňte jej na list: "Základní informace o klubu".</t>
  </si>
  <si>
    <t>Jména všech trenérů zadejte na listu: "Základní informace o klubu", poté jen vybírejte ze seznamu.</t>
  </si>
  <si>
    <t>Pro zadání počtu formací:</t>
  </si>
  <si>
    <t>Možný počet přihlášek je 1 - 20. V případě, že chcete do soutěže přihlásit více než 20 formací, prosíme o vyplnění dalšího souboru.</t>
  </si>
  <si>
    <t>Vyplňte, prosím, počet formací na listu "Základní informace o klubu".</t>
  </si>
  <si>
    <t>Vyplňte, prosím, správný počet formací na listu "Základní informace o klubu".</t>
  </si>
  <si>
    <t>Vyplňte, prosím, název klubu a počet formací na listu: "Základní informace o klubu".</t>
  </si>
  <si>
    <t>Vyplňte, prosím, název klubu a správný počet formací na listu: "Základní informace o klubu".</t>
  </si>
  <si>
    <t>Vyplňte, prosím, název klubu na listu: "Základní informace o klubu".</t>
  </si>
  <si>
    <t>Chybové hlášení pro vzorečky - při úpravě se změní automaticky všude:</t>
  </si>
  <si>
    <t>Chybové hlášení pro ověřování zadaných dat - při úpravě se nezmění automaticky všude:</t>
  </si>
  <si>
    <t>Prosím vyplňte ve formátu m:ss, např.: 1:30</t>
  </si>
  <si>
    <t>Pokoušíte se zadat datum, které je v budoucnosti.</t>
  </si>
  <si>
    <t>Pro zadání data narození:</t>
  </si>
  <si>
    <t>Pro zadaní počtu soutěžících:</t>
  </si>
  <si>
    <t>Řádek není vyplněn korektně, důvod zobrazen v kolonce: Věk.</t>
  </si>
  <si>
    <t>Věk se vypočítá automaticky.</t>
  </si>
  <si>
    <t>Pro vyplňování seznamu zadejte počet soutěžících.</t>
  </si>
  <si>
    <t>Výkonnostní kategorie</t>
  </si>
  <si>
    <t>B</t>
  </si>
  <si>
    <t>Den konání ročníku:</t>
  </si>
  <si>
    <t>Dnů do uzávěrky zbývá:</t>
  </si>
  <si>
    <t>Dnů do soutěže zbývá:</t>
  </si>
  <si>
    <t>Pro zadaní výkonnostní třídy:</t>
  </si>
  <si>
    <t>Seznam pro případ nesplnění podmínky</t>
  </si>
  <si>
    <t>Chyba uvedena v buňce: "A1",</t>
  </si>
  <si>
    <t>pro pokračování opravte chybu.</t>
  </si>
  <si>
    <t>jména soutěžících (pro S a DT)</t>
  </si>
  <si>
    <t>zadejte Jméno nebo Příjmení</t>
  </si>
  <si>
    <t>Věkové kategorie</t>
  </si>
  <si>
    <t>Dnešní datum:</t>
  </si>
  <si>
    <t>Počet připravených řádků v tabulce odpovídá zvolenému počtu přihlašovaných formací na úvodním listu.</t>
  </si>
  <si>
    <t>Vyplněných přihlášek má být:</t>
  </si>
  <si>
    <t>2bat DUO/TRIO</t>
  </si>
  <si>
    <t>Zadaný seznam soutěžících je v pořádku a odpovídá dané soutěžní kategorii.</t>
  </si>
  <si>
    <t>Přihlášku jsme se pokusili udělat co nejjednodušší pro správné vyplnění, v případě problémů či dotazů nám prosím napište.</t>
  </si>
  <si>
    <t>kontaktní osoba</t>
  </si>
  <si>
    <t>telefon</t>
  </si>
  <si>
    <t>e-mail</t>
  </si>
  <si>
    <t>počet trenérů</t>
  </si>
  <si>
    <t>počet soutěžících</t>
  </si>
  <si>
    <t>počet formací</t>
  </si>
  <si>
    <t>Rok narození</t>
  </si>
  <si>
    <t>Rozhodný rok pro výpočet věku</t>
  </si>
  <si>
    <t>Vyberte ze seznamu:</t>
  </si>
  <si>
    <t>Seznam pro potvrzení se zpracováváním údajů - GDPR</t>
  </si>
  <si>
    <t>Nedostaneme souhlas se zpracováním údajů</t>
  </si>
  <si>
    <t>Souhlas byl uložen, Vaši přihlášku zpracujeme, jakmile ji obdržíme.</t>
  </si>
  <si>
    <t>Stav Vašeho souhlasu:</t>
  </si>
  <si>
    <t>Bez udělěného souhlasu nelze zpracovávat osobní údaje uvedené v příhlášce a nelze Vás zařadit mezi přihlášené.</t>
  </si>
  <si>
    <t>Prosím vyplňte správně soutěžní kategorii. Stávající text smažte a rozklikněte šipku vedle buňky či ručně vyplňte soutěžní kategorii dle níže uvedeného:
„SÓLO“
„DUO/TRIO“
„MINIFORMACE“
„FORMACE“
„2bat SÓLO“
„2bat DUO/TRIO“</t>
  </si>
  <si>
    <t>Prosím vyplňte správně věkovou kategorii. Stávající text smažte a rozklikněte šipku vedle buňky či ručně vyplňte věkovou kategorii dle níže uvedeného:
„Little Kadetky“
„Kadetky“
„Juniorky“
„Seniorky“</t>
  </si>
  <si>
    <t>Přihlášky posílejte na e-mail tornado@radamok.cz dle pokynů v propozicích soutěže; pro technické dotazy k vyplnění přihlášky nás můžete také kontaktovat na tel. čísle 777 060 218.</t>
  </si>
  <si>
    <t>Udělení souhlasů</t>
  </si>
  <si>
    <t>Beru na vědomí, že své souhlasy mohu písemně kdykoliv odvolat a správce mé údaje do jednoho roku zlikviduje.</t>
  </si>
  <si>
    <t>Potvrzuji</t>
  </si>
  <si>
    <t>Nepotvrzuji</t>
  </si>
  <si>
    <t>Mám souhlas zákonných zástupců všech přihlašovaných se zpracováním osobních údajů třetí osobou.</t>
  </si>
  <si>
    <t>Souhlasím</t>
  </si>
  <si>
    <t>Nesouhlasím</t>
  </si>
  <si>
    <t>s tím, aby Rada dětí a mládeže Moravskoslezského kraje z. s. se sídlem Na Mýtě 1556/10, 700 30 Ostrava, jako správce údajů používala uvedené kontaktní údaje k zasílání informací o činnosti spolku a nabídek na další aktivity. Souhlas uděluji na 2 roky.</t>
  </si>
  <si>
    <t>Tento vytištěný a podepsaný list předložte při akreditaci v den soutěže, nicméně udělení souhlasů je potřebné již při odeslání přihlášky.</t>
  </si>
  <si>
    <t>zde napište město</t>
  </si>
  <si>
    <t>zde napište datum podepsání, které musí být nejpozději v den odeslání přihlášky</t>
  </si>
  <si>
    <t>………………………………………………………………………</t>
  </si>
  <si>
    <t>V:</t>
  </si>
  <si>
    <t>Dne:</t>
  </si>
  <si>
    <t>Podpis přihlašujícího:</t>
  </si>
  <si>
    <t>Pro udělení souhlasu se zpracování osobních údajů</t>
  </si>
  <si>
    <t>Vyberte ze seznamu nebo ručně napište:
„Potvrzuji"
„Nepotvrzuji"</t>
  </si>
  <si>
    <t>Vyberte ze seznamu nebo ručně napište:
„Souhlasím"
„Nesouhlasím"</t>
  </si>
  <si>
    <t>s tím, aby Rada dětí a mládeže Moravskoslezského kraje z. s. se sídlem Na Mýtě 1556/10, 700 30 Ostrava, jako správci údajů používali na akci pořízené videozáznamy a fotografie zachycující podobu všech přihlášených k dokumentaci a propagaci své činnosti. Souhlas uděluji na dobu 10 let.</t>
  </si>
  <si>
    <t>Vyplňte, prosím, jméno a rok narození.</t>
  </si>
  <si>
    <t>zadejte Rok narození</t>
  </si>
  <si>
    <t>vzorové vyplnění přihlášky</t>
  </si>
  <si>
    <t>všechny možné trenéry nejdříve vyplňte na stránce "Základní informace o klubu", tyto trenéry poté zadávejte do jednotlivých přihlášek</t>
  </si>
  <si>
    <t>„Přihláška č. 1 až 20“
trenéři</t>
  </si>
  <si>
    <t>vyplňte jednotlivé přihlášky na základě zadaného počtu formací z listu: „Základní informace o klubu“ , možné hodnoty buněk níže, vyplňujte přesně v uvedeném znění</t>
  </si>
  <si>
    <t>„Přihláška č. 1 až 20“
kategorie</t>
  </si>
  <si>
    <t>vyplňte dle skutečnosti, možné hodnoty buněk níže, vyplňujte přesně v uvedeném znění</t>
  </si>
  <si>
    <t>„Udělení souhlasů“</t>
  </si>
  <si>
    <t>nevyplňujte nic, slouží pro Vás pouze jako přehled správně vyplněných přihlášek</t>
  </si>
  <si>
    <t>„Přehled přihlášek“</t>
  </si>
  <si>
    <t>vyplňte všechny informace o vašem klubu, jinak nebude možné pokračovat ve vyplňování přihlášky, informace k vyplnění trenérů viz níže</t>
  </si>
  <si>
    <t>„Základní informace o klubu“</t>
  </si>
  <si>
    <t>Na listu:</t>
  </si>
  <si>
    <t>Martin Orlík (administrátor přihlášek)</t>
  </si>
  <si>
    <t>pro telefonické dotazy:</t>
  </si>
  <si>
    <t>email soutěže</t>
  </si>
  <si>
    <t>tornado@radamok.cz</t>
  </si>
  <si>
    <t>pro e-mailový kontakt:</t>
  </si>
  <si>
    <t>V případě problémů či dotazů nám prosím napište či volejte, vše s Vámi rádi vyřešíme.</t>
  </si>
  <si>
    <t>Přihlášku jsme se pokusili udělat co nejjednodušší pro správné vyplnění. Pokud něco nebude vyplněno správně, přihláška by Vám sama měla vypsat, co je potřeba doplnit, nicméně je možné, že se Váš program bude chovat jinak a chybu nevypíše (může to být způsobeno jinou verzí Excelu nebo zabezpečením Vašeho počítače), také je možné, že neuvidíte "našeptávací" seznamy, níže naleznete seznam možností, co do jaké buňky vyplňovat a další informace.</t>
  </si>
  <si>
    <t xml:space="preserve">Nápověda k </t>
  </si>
  <si>
    <t>Kategorie před</t>
  </si>
  <si>
    <t>Kategorie po</t>
  </si>
  <si>
    <t>trenéři + soutěžící</t>
  </si>
  <si>
    <t>jména kompletní S a DT</t>
  </si>
  <si>
    <t>poznámky</t>
  </si>
  <si>
    <t>odhlášky psát "X"</t>
  </si>
  <si>
    <t>Přihláška č. 1</t>
  </si>
  <si>
    <t>Přihláška č. 2</t>
  </si>
  <si>
    <t>Přihláška č. 3</t>
  </si>
  <si>
    <t>Přihláška č. 4</t>
  </si>
  <si>
    <t>Přihláška č. 5</t>
  </si>
  <si>
    <t>Přihláška č. 6</t>
  </si>
  <si>
    <t>Přihláška č. 7</t>
  </si>
  <si>
    <t>Přihláška č. 8</t>
  </si>
  <si>
    <t>Přihláška č. 9</t>
  </si>
  <si>
    <t>Přihláška č. 10</t>
  </si>
  <si>
    <t>Přihláška č. 11</t>
  </si>
  <si>
    <t>Přihláška č. 12</t>
  </si>
  <si>
    <t>Přihláška č. 13</t>
  </si>
  <si>
    <t>Přihláška č. 14</t>
  </si>
  <si>
    <t>Přihláška č. 15</t>
  </si>
  <si>
    <t>Přihláška č. 16</t>
  </si>
  <si>
    <t>Přihláška č. 17</t>
  </si>
  <si>
    <t>Přihláška č. 18</t>
  </si>
  <si>
    <t>Přihláška č. 19</t>
  </si>
  <si>
    <t>Přihláška č. 20</t>
  </si>
  <si>
    <t>Přihláška č. 21</t>
  </si>
  <si>
    <t>Přihláška č. 22</t>
  </si>
  <si>
    <t>Přihláška č. 23</t>
  </si>
  <si>
    <t>Přihláška č. 24</t>
  </si>
  <si>
    <t>Přihláška č. 25</t>
  </si>
  <si>
    <t>název klubu</t>
  </si>
  <si>
    <t>počet startů</t>
  </si>
  <si>
    <t>Názvy listů:</t>
  </si>
  <si>
    <t>neměnit pořadí sloupců</t>
  </si>
  <si>
    <t>Věkový průměr Vámi zadaných soutěžících neodpovídá ani jedné otevřené věkové kategorii.</t>
  </si>
  <si>
    <t>Věkový průměr:</t>
  </si>
  <si>
    <t>Automatický výpočet.</t>
  </si>
  <si>
    <t>Věk nejstarší soutěžící:</t>
  </si>
  <si>
    <t>Věk soutěžící:</t>
  </si>
  <si>
    <t>Vyplňte soutěžní kategorii.</t>
  </si>
  <si>
    <t>Výpočet pro zařazení do věkové kategorie.</t>
  </si>
  <si>
    <t>Prosím vyplňte správně výkonnostní třídu. Stávající text smažte a rozklikněte šipku vedle buňky či ručně vyplňte výkonnostní třídu dle níže uvedeného:
„A"
„B" - mimo 2bat</t>
  </si>
  <si>
    <t>Viz chyba vpravo.</t>
  </si>
  <si>
    <t>Opravte chyby vedle seznamu jmen.</t>
  </si>
  <si>
    <t>Pro zjištění čísla přihlášky</t>
  </si>
  <si>
    <t>pocet_znaku_prihlasky_1-9</t>
  </si>
  <si>
    <t>pocet_znaku_prihlasky_10-99</t>
  </si>
  <si>
    <t>CHYBA! - ups, toto se nemělo stát, prosím kontaktujte nás a společně to vyřešíme</t>
  </si>
  <si>
    <t>NA_nazev_klubu</t>
  </si>
  <si>
    <t>NA_pocet_formaci</t>
  </si>
  <si>
    <t>NA_nazev_klubu_A_pocet_formaci</t>
  </si>
  <si>
    <t>NA_nazev_klubu_A_spatny_pocet_formaci</t>
  </si>
  <si>
    <t>neodpovidajici_pocet_formaci</t>
  </si>
  <si>
    <t>Požadavek na vyplnění:</t>
  </si>
  <si>
    <t>vyplnte</t>
  </si>
  <si>
    <t>vyplnte_ze_seznamu</t>
  </si>
  <si>
    <t>vyplnte_cas</t>
  </si>
  <si>
    <t>chyba_kumulativni</t>
  </si>
  <si>
    <t>list_ok</t>
  </si>
  <si>
    <t>Čas neodpovídá zvolené soutěžní kategorii.</t>
  </si>
  <si>
    <t>Počet neodpovídá zvolené soutěžní kategorii.</t>
  </si>
  <si>
    <t>Prosím vyplňte vybráním z rozevíracího seznamu.</t>
  </si>
  <si>
    <t>Prosím vyplňte.</t>
  </si>
  <si>
    <t>vek_prumer</t>
  </si>
  <si>
    <t>vek_soutezici</t>
  </si>
  <si>
    <t>vek_nejstarsi_soutezici</t>
  </si>
  <si>
    <t>auto_vypocet</t>
  </si>
  <si>
    <t>vyplnte_sout_kat</t>
  </si>
  <si>
    <t>vyplnte_spravny_pocet</t>
  </si>
  <si>
    <t>vyplnte_spravny_cas</t>
  </si>
  <si>
    <t>Hlášení u výpočtu pro zařazení do věkové kategorie:</t>
  </si>
  <si>
    <t>Chybové hlášení pro celý list přihlášky:</t>
  </si>
  <si>
    <t>chyba_vpravo</t>
  </si>
  <si>
    <t>chyba_v_seznamu_jmen</t>
  </si>
  <si>
    <t>chyba_mimo_vek_kategorie</t>
  </si>
  <si>
    <t>Pro výpočet je nutno vyplnit soutěžní kategorii a věkovou kategorii.</t>
  </si>
  <si>
    <t>chyba_chybi_vek_sout_kategorie</t>
  </si>
  <si>
    <t>Hlášení ve jmenném seznamu:</t>
  </si>
  <si>
    <t>auto_vypocet_veku</t>
  </si>
  <si>
    <t>chyba_chybi_jmeno_X_prijmeni</t>
  </si>
  <si>
    <t>chyba_chybi_rok_narozeni</t>
  </si>
  <si>
    <t>rok_pro_vypocet_veku</t>
  </si>
  <si>
    <t>chyba_chybi_pocet_soutezicich</t>
  </si>
  <si>
    <t>chyba_chybi_jmeno_A_rok</t>
  </si>
  <si>
    <t>chyba_vypoctu_veku</t>
  </si>
  <si>
    <t>chyba_vice_soutezicich</t>
  </si>
  <si>
    <t>vyplnte_soutezni_kategorii</t>
  </si>
  <si>
    <t>Prosím vyplňte soutěžní kategorii.</t>
  </si>
  <si>
    <t>Toto hlášení se zobrazuje na listu přihlášky v buňce A1, když nastanou hlášené situace.</t>
  </si>
  <si>
    <t>Toto hlášení se zobrazuje v buňkách  F4-7.</t>
  </si>
  <si>
    <t>Hlášení pro buňky  F6-7 když došlo ke změně času či počtu po kontrole ověření při zadání a již neodpovídá druhé hodnotě.</t>
  </si>
  <si>
    <t>Hlášení pro celý list přihlášky když je jakákoli chyba či když je připravena k odeslání.</t>
  </si>
  <si>
    <t>Hlášení před započetím vyplňování přihlášky.</t>
  </si>
  <si>
    <t>Hlášení když nebude věk odpovídat ani jedné kategorii.</t>
  </si>
  <si>
    <t>Pro buňku B12, zjištění o jakou se jedná soutěžní kategorii a podle toho uvedení co se bude počítat, pokud není uvedena požadavek na vyplnění.</t>
  </si>
  <si>
    <t>Po buňku s věkem a věkovou kategorií, když vedle bude uvedena chyba - nezobrazit výpočet.</t>
  </si>
  <si>
    <t>Pro hlášení chyb u výpočtu věku - když je jakýkoli řádek se jmény špatně nebo když není uvedena věková a souěžní kategorie.</t>
  </si>
  <si>
    <t>Hlášení dokud není vyplněn počet soutěžících a tím pádem nejsou ani nachystané řádky pro vyplňování.</t>
  </si>
  <si>
    <t>Hlášení v kolonce věku soutěžící dle toho co nastalo.</t>
  </si>
  <si>
    <t>Hlášení vedle buňky s věkem soutěžící pro další kontroly na listu že seznam je vyplněn v pořádku.</t>
  </si>
  <si>
    <r>
      <t xml:space="preserve">Když je vyplněno více soutěžících než je navoleno. </t>
    </r>
    <r>
      <rPr>
        <b/>
        <sz val="11"/>
        <color theme="1"/>
        <rFont val="Calibri"/>
        <family val="2"/>
        <charset val="238"/>
        <scheme val="minor"/>
      </rPr>
      <t>Pozor zde se počítá pozice buňky!!!!</t>
    </r>
  </si>
  <si>
    <t>Zkontrolujte, že máte správně vyplněny údaje: Soutěžní kategorie, Výkonnostní třída, Počet soutěžících a Délka skladby; a vedle seznamu jmen nejsou žádné chyby.</t>
  </si>
  <si>
    <t>Přihláška č. XX jméno/rok narození</t>
  </si>
  <si>
    <t>cena_za_start</t>
  </si>
  <si>
    <t>chyba_zkratky_soutezni_kategorie</t>
  </si>
  <si>
    <t>Chyba v souhrnu přihlášek:</t>
  </si>
  <si>
    <t>Chyba v souhrnu přihlášek když nebude nějaká přihláška vyplněna správně nezobrazí se data. (před se doplňuje dané číslo přihlášky)</t>
  </si>
  <si>
    <t>chyba_listu_prihlasky</t>
  </si>
  <si>
    <t>V přehledu přihlášek probíhá ve sloupci E vypočet zkratky soutěžní kategoie/ když nebude odpovídat žádné kombinaci (resp. chybí vstupní data) vypíše tuto chybu.</t>
  </si>
  <si>
    <t>Prosím zadejte počet soutěžících, který odpovídá zvolené soutěžní kategorii. Počty soutěžících pro jednotlivé soutěžní kategorie naleznete v Propozicích aktuálního ročníku soutěže Tornádo.</t>
  </si>
  <si>
    <t>Prosím zadejte čas, který odpovídá zvolené soutěžní kategorii. Časy pro jednotlivé soutěžní kategorie naleznete v Propozicích aktuálního ročníku soutěže Tornádo.</t>
  </si>
  <si>
    <t>S</t>
  </si>
  <si>
    <t>F</t>
  </si>
  <si>
    <t>DT</t>
  </si>
  <si>
    <t>MF</t>
  </si>
  <si>
    <t>2S</t>
  </si>
  <si>
    <t>2DT</t>
  </si>
  <si>
    <t>Litt</t>
  </si>
  <si>
    <t>Kad</t>
  </si>
  <si>
    <t>Sen</t>
  </si>
  <si>
    <t>Jun</t>
  </si>
  <si>
    <t>Tabulka zkratek pro věkovou kategorii</t>
  </si>
  <si>
    <t>Tabulka zkratek pro soutěžní kategorii</t>
  </si>
  <si>
    <t>Toto je pro případ nepředvídatelného výpočtu v názvu klubu.</t>
  </si>
  <si>
    <t>chyba_neznama</t>
  </si>
  <si>
    <t>Je nezbytné vybrat odpověď u všech otázek (3).</t>
  </si>
  <si>
    <t>chyba_souhlasy_neodpovezeno</t>
  </si>
  <si>
    <t>chyba_souhlasy_bez_nutnych_souhlasu</t>
  </si>
  <si>
    <t>souhlasy_ok</t>
  </si>
  <si>
    <t>V listu udělení souhlasů se zobrazuje když nezodpověděli nějakou otázku.</t>
  </si>
  <si>
    <t>V listu udělení souhlasů se zobrazuje když nedají 1. nebo 2. souhlas a když je vše ještě prázdné.</t>
  </si>
  <si>
    <t>V listu udělení souhlasů se zobrazuje když dají 1. a 2. souhlas.</t>
  </si>
  <si>
    <t>termin_uzaverky</t>
  </si>
  <si>
    <t>den_konaní_rocniku</t>
  </si>
  <si>
    <t>dnes</t>
  </si>
  <si>
    <t>věky startujících</t>
  </si>
  <si>
    <t>Přehled přihlášených formací</t>
  </si>
  <si>
    <t>- zkontrolujte, že v dané přihlášce není žádná chyba NEBO pokud ji nechcete vyplňovat, změňte počet formací na úvodním listu přihlášky.</t>
  </si>
  <si>
    <t>Data platné pro ročník 2021</t>
  </si>
  <si>
    <t>verze 2021_1.0</t>
  </si>
  <si>
    <t>Město/PSČ:</t>
  </si>
  <si>
    <t>Asociace (dobrovolné):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</si>
</sst>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Kč&quot;_-;\-* #,##0.00\ &quot;Kč&quot;_-;_-* &quot;-&quot;??\ &quot;Kč&quot;_-;_-@_-"/>
    <numFmt numFmtId="164" formatCode="_-* #,##0\ [$Kč-405]_-;\-* #,##0\ [$Kč-405]_-;_-* &quot;-&quot;??\ [$Kč-405]_-;_-@_-"/>
    <numFmt numFmtId="165" formatCode="_-* #,##0\ &quot;Kč&quot;_-;\-* #,##0\ &quot;Kč&quot;_-;_-* &quot;-&quot;??\ &quot;Kč&quot;_-;_-@_-"/>
    <numFmt numFmtId="166" formatCode="###\ ###\ ###"/>
    <numFmt numFmtId="167" formatCode="[&lt;=9999999]###\ ##\ ##;##\ ##\ ##\ ##"/>
    <numFmt numFmtId="168" formatCode="h:mm;@"/>
    <numFmt numFmtId="169" formatCode="#.00&quot; let&quot;"/>
  </numFmts>
  <fonts count="31" x14ac:knownFonts="1">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sz val="11"/>
      <color theme="1"/>
      <name val="Calibri"/>
      <family val="2"/>
      <charset val="238"/>
      <scheme val="minor"/>
    </font>
    <font>
      <b/>
      <sz val="18"/>
      <color theme="1"/>
      <name val="Calibri"/>
      <family val="2"/>
      <charset val="238"/>
      <scheme val="minor"/>
    </font>
    <font>
      <b/>
      <sz val="12"/>
      <color theme="1"/>
      <name val="Calibri"/>
      <family val="2"/>
      <charset val="238"/>
      <scheme val="minor"/>
    </font>
    <font>
      <b/>
      <sz val="14"/>
      <color theme="1"/>
      <name val="Calibri"/>
      <family val="2"/>
      <charset val="238"/>
      <scheme val="minor"/>
    </font>
    <font>
      <b/>
      <sz val="16"/>
      <color theme="1"/>
      <name val="Calibri"/>
      <family val="2"/>
      <charset val="238"/>
      <scheme val="minor"/>
    </font>
    <font>
      <sz val="12"/>
      <color theme="1"/>
      <name val="Calibri"/>
      <family val="2"/>
      <charset val="238"/>
      <scheme val="minor"/>
    </font>
    <font>
      <sz val="9"/>
      <color indexed="81"/>
      <name val="Tahoma"/>
      <family val="2"/>
      <charset val="238"/>
    </font>
    <font>
      <sz val="9"/>
      <color theme="1"/>
      <name val="Calibri"/>
      <family val="2"/>
      <charset val="238"/>
      <scheme val="minor"/>
    </font>
    <font>
      <b/>
      <sz val="11"/>
      <color rgb="FFFF0000"/>
      <name val="Calibri"/>
      <family val="2"/>
      <charset val="238"/>
      <scheme val="minor"/>
    </font>
    <font>
      <sz val="11"/>
      <color theme="0"/>
      <name val="Calibri"/>
      <family val="2"/>
      <charset val="238"/>
      <scheme val="minor"/>
    </font>
    <font>
      <sz val="12"/>
      <color theme="0"/>
      <name val="Calibri"/>
      <family val="2"/>
      <charset val="238"/>
      <scheme val="minor"/>
    </font>
    <font>
      <sz val="12"/>
      <name val="Calibri"/>
      <family val="2"/>
      <charset val="238"/>
      <scheme val="minor"/>
    </font>
    <font>
      <sz val="11"/>
      <color theme="1"/>
      <name val="Calibri"/>
      <family val="2"/>
      <charset val="238"/>
    </font>
    <font>
      <sz val="11"/>
      <name val="Calibri"/>
      <family val="2"/>
      <charset val="238"/>
      <scheme val="minor"/>
    </font>
    <font>
      <i/>
      <sz val="12"/>
      <color theme="1"/>
      <name val="Calibri"/>
      <family val="2"/>
      <charset val="238"/>
      <scheme val="minor"/>
    </font>
    <font>
      <b/>
      <sz val="18"/>
      <name val="Calibri"/>
      <family val="2"/>
      <charset val="238"/>
      <scheme val="minor"/>
    </font>
    <font>
      <b/>
      <sz val="20"/>
      <name val="Calibri"/>
      <family val="2"/>
      <charset val="238"/>
      <scheme val="minor"/>
    </font>
    <font>
      <sz val="11"/>
      <color indexed="8"/>
      <name val="Calibri"/>
      <family val="2"/>
      <charset val="238"/>
    </font>
    <font>
      <sz val="16"/>
      <color theme="1"/>
      <name val="Calibri"/>
      <family val="2"/>
      <charset val="238"/>
      <scheme val="minor"/>
    </font>
    <font>
      <i/>
      <sz val="11"/>
      <color theme="1"/>
      <name val="Calibri"/>
      <family val="2"/>
      <charset val="238"/>
      <scheme val="minor"/>
    </font>
    <font>
      <b/>
      <sz val="10"/>
      <name val="Arial"/>
      <family val="2"/>
      <charset val="238"/>
    </font>
    <font>
      <b/>
      <sz val="11"/>
      <name val="Calibri"/>
      <family val="2"/>
      <charset val="238"/>
      <scheme val="minor"/>
    </font>
    <font>
      <b/>
      <sz val="10"/>
      <color rgb="FFFF0000"/>
      <name val="Calibri"/>
      <family val="2"/>
      <charset val="238"/>
      <scheme val="minor"/>
    </font>
    <font>
      <sz val="10"/>
      <color rgb="FF333333"/>
      <name val="Arial"/>
      <family val="2"/>
      <charset val="238"/>
    </font>
    <font>
      <b/>
      <sz val="20"/>
      <color theme="1"/>
      <name val="Calibri"/>
      <family val="2"/>
      <charset val="238"/>
      <scheme val="minor"/>
    </font>
    <font>
      <u/>
      <sz val="11"/>
      <color theme="10"/>
      <name val="Calibri"/>
      <family val="2"/>
      <charset val="238"/>
      <scheme val="minor"/>
    </font>
    <font>
      <u/>
      <sz val="11"/>
      <color rgb="FF0000FF"/>
      <name val="Calibri"/>
      <family val="2"/>
      <charset val="238"/>
      <scheme val="minor"/>
    </font>
    <font>
      <b/>
      <sz val="1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4">
    <xf numFmtId="0" fontId="0" fillId="0" borderId="0"/>
    <xf numFmtId="44" fontId="3" fillId="0" borderId="0" applyFont="0" applyFill="0" applyBorder="0" applyAlignment="0" applyProtection="0"/>
    <xf numFmtId="0" fontId="20" fillId="0" borderId="0"/>
    <xf numFmtId="0" fontId="28" fillId="0" borderId="0" applyNumberFormat="0" applyFill="0" applyBorder="0" applyAlignment="0" applyProtection="0"/>
  </cellStyleXfs>
  <cellXfs count="290">
    <xf numFmtId="0" fontId="0" fillId="0" borderId="0" xfId="0"/>
    <xf numFmtId="0" fontId="0" fillId="0" borderId="0" xfId="0"/>
    <xf numFmtId="0" fontId="1" fillId="0" borderId="0" xfId="0" applyFont="1"/>
    <xf numFmtId="0" fontId="0" fillId="0" borderId="0" xfId="0" applyAlignment="1"/>
    <xf numFmtId="0" fontId="0" fillId="0" borderId="25" xfId="0" applyBorder="1"/>
    <xf numFmtId="0" fontId="0" fillId="0" borderId="27" xfId="0" applyBorder="1"/>
    <xf numFmtId="0" fontId="0" fillId="0" borderId="5" xfId="0" applyBorder="1"/>
    <xf numFmtId="0" fontId="0" fillId="0" borderId="0" xfId="0" applyBorder="1"/>
    <xf numFmtId="0" fontId="0" fillId="0" borderId="6" xfId="0" applyBorder="1"/>
    <xf numFmtId="0" fontId="0" fillId="0" borderId="35" xfId="0" applyBorder="1"/>
    <xf numFmtId="0" fontId="0" fillId="0" borderId="7" xfId="0" applyBorder="1"/>
    <xf numFmtId="45" fontId="0" fillId="0" borderId="0" xfId="0" applyNumberFormat="1" applyBorder="1"/>
    <xf numFmtId="45" fontId="0" fillId="0" borderId="6" xfId="0" applyNumberFormat="1" applyBorder="1"/>
    <xf numFmtId="45" fontId="0" fillId="0" borderId="35" xfId="0" applyNumberFormat="1" applyBorder="1"/>
    <xf numFmtId="45" fontId="0" fillId="0" borderId="7" xfId="0" applyNumberFormat="1" applyBorder="1"/>
    <xf numFmtId="0" fontId="0" fillId="0" borderId="7" xfId="0" applyFill="1" applyBorder="1"/>
    <xf numFmtId="0" fontId="1" fillId="0" borderId="25" xfId="0" applyFont="1" applyBorder="1"/>
    <xf numFmtId="0" fontId="1" fillId="0" borderId="27" xfId="0" applyFont="1" applyBorder="1"/>
    <xf numFmtId="0" fontId="1" fillId="0" borderId="35" xfId="0" applyFont="1" applyBorder="1"/>
    <xf numFmtId="0" fontId="0" fillId="0" borderId="1" xfId="0" applyBorder="1"/>
    <xf numFmtId="0" fontId="0" fillId="0" borderId="0" xfId="0" applyProtection="1">
      <protection hidden="1"/>
    </xf>
    <xf numFmtId="0" fontId="10" fillId="0" borderId="0" xfId="0" applyFont="1" applyAlignment="1" applyProtection="1">
      <alignment horizontal="center"/>
      <protection hidden="1"/>
    </xf>
    <xf numFmtId="0" fontId="0" fillId="0" borderId="0" xfId="0" applyAlignment="1" applyProtection="1">
      <alignment horizontal="justify"/>
      <protection hidden="1"/>
    </xf>
    <xf numFmtId="0" fontId="8" fillId="0" borderId="18" xfId="0" applyFont="1" applyBorder="1" applyProtection="1">
      <protection hidden="1"/>
    </xf>
    <xf numFmtId="0" fontId="8" fillId="0" borderId="19" xfId="0" applyFont="1" applyBorder="1" applyProtection="1">
      <protection hidden="1"/>
    </xf>
    <xf numFmtId="0" fontId="8" fillId="0" borderId="20" xfId="0" applyFont="1" applyBorder="1" applyProtection="1">
      <protection hidden="1"/>
    </xf>
    <xf numFmtId="0" fontId="8" fillId="0" borderId="29" xfId="0" applyFont="1" applyBorder="1" applyAlignment="1" applyProtection="1">
      <alignment horizontal="right"/>
      <protection hidden="1"/>
    </xf>
    <xf numFmtId="0" fontId="8" fillId="0" borderId="30" xfId="0" applyFont="1" applyBorder="1" applyAlignment="1" applyProtection="1">
      <alignment horizontal="right"/>
      <protection hidden="1"/>
    </xf>
    <xf numFmtId="0" fontId="8" fillId="0" borderId="31" xfId="0" applyFont="1" applyBorder="1" applyAlignment="1" applyProtection="1">
      <alignment horizontal="right"/>
      <protection hidden="1"/>
    </xf>
    <xf numFmtId="0" fontId="8" fillId="0" borderId="18" xfId="0" applyFont="1" applyBorder="1" applyAlignment="1" applyProtection="1">
      <alignment vertical="top"/>
      <protection hidden="1"/>
    </xf>
    <xf numFmtId="0" fontId="5" fillId="0" borderId="20" xfId="0" applyFont="1" applyBorder="1" applyAlignment="1" applyProtection="1">
      <alignment vertical="top"/>
      <protection hidden="1"/>
    </xf>
    <xf numFmtId="0" fontId="8" fillId="0" borderId="0" xfId="0" applyFont="1" applyProtection="1">
      <protection hidden="1"/>
    </xf>
    <xf numFmtId="0" fontId="8" fillId="0" borderId="24" xfId="0" applyFont="1" applyBorder="1" applyAlignment="1" applyProtection="1">
      <alignment shrinkToFit="1"/>
      <protection locked="0"/>
    </xf>
    <xf numFmtId="0" fontId="8" fillId="0" borderId="26" xfId="0" applyFont="1" applyBorder="1" applyAlignment="1" applyProtection="1">
      <alignment shrinkToFit="1"/>
      <protection locked="0"/>
    </xf>
    <xf numFmtId="0" fontId="8" fillId="0" borderId="28" xfId="0" applyFont="1" applyBorder="1" applyAlignment="1" applyProtection="1">
      <alignment shrinkToFit="1"/>
      <protection locked="0"/>
    </xf>
    <xf numFmtId="0" fontId="0" fillId="0" borderId="0" xfId="0" applyFont="1"/>
    <xf numFmtId="0" fontId="0" fillId="0" borderId="0" xfId="0" quotePrefix="1" applyProtection="1">
      <protection hidden="1"/>
    </xf>
    <xf numFmtId="0" fontId="5" fillId="0" borderId="0" xfId="0" applyFont="1" applyProtection="1">
      <protection hidden="1"/>
    </xf>
    <xf numFmtId="165" fontId="0" fillId="0" borderId="0" xfId="0" applyNumberFormat="1" applyProtection="1">
      <protection hidden="1"/>
    </xf>
    <xf numFmtId="0" fontId="2" fillId="0" borderId="0" xfId="0" applyFont="1" applyAlignment="1" applyProtection="1">
      <protection hidden="1"/>
    </xf>
    <xf numFmtId="0" fontId="8" fillId="0" borderId="36" xfId="0" applyFont="1" applyBorder="1" applyAlignment="1" applyProtection="1">
      <alignment shrinkToFit="1"/>
      <protection hidden="1"/>
    </xf>
    <xf numFmtId="0" fontId="8" fillId="0" borderId="33" xfId="0" applyFont="1" applyBorder="1" applyAlignment="1" applyProtection="1">
      <alignment shrinkToFit="1"/>
      <protection hidden="1"/>
    </xf>
    <xf numFmtId="0" fontId="8" fillId="0" borderId="38" xfId="0" applyFont="1" applyBorder="1" applyAlignment="1" applyProtection="1">
      <alignment wrapText="1"/>
      <protection hidden="1"/>
    </xf>
    <xf numFmtId="0" fontId="2" fillId="0" borderId="0" xfId="0" applyFont="1" applyAlignment="1" applyProtection="1">
      <alignment horizontal="center"/>
      <protection hidden="1"/>
    </xf>
    <xf numFmtId="0" fontId="0" fillId="0" borderId="0" xfId="0" applyAlignment="1" applyProtection="1">
      <alignment horizontal="justify" vertical="top" wrapText="1"/>
      <protection hidden="1"/>
    </xf>
    <xf numFmtId="0" fontId="13" fillId="2" borderId="5" xfId="0" applyFont="1" applyFill="1" applyBorder="1" applyAlignment="1" applyProtection="1">
      <alignment horizontal="center" shrinkToFit="1"/>
      <protection hidden="1"/>
    </xf>
    <xf numFmtId="0" fontId="13" fillId="2" borderId="6" xfId="0" applyFont="1" applyFill="1" applyBorder="1" applyAlignment="1" applyProtection="1">
      <alignment horizontal="center" shrinkToFit="1"/>
      <protection hidden="1"/>
    </xf>
    <xf numFmtId="0" fontId="13" fillId="2" borderId="7" xfId="0" applyFont="1" applyFill="1" applyBorder="1" applyAlignment="1" applyProtection="1">
      <alignment horizontal="center" shrinkToFit="1"/>
      <protection hidden="1"/>
    </xf>
    <xf numFmtId="0" fontId="1" fillId="0" borderId="0" xfId="0" applyFont="1" applyProtection="1">
      <protection hidden="1"/>
    </xf>
    <xf numFmtId="0" fontId="15" fillId="0" borderId="0" xfId="0" applyFont="1" applyProtection="1">
      <protection hidden="1"/>
    </xf>
    <xf numFmtId="0" fontId="5" fillId="0" borderId="25" xfId="0" applyFont="1" applyBorder="1" applyProtection="1">
      <protection hidden="1"/>
    </xf>
    <xf numFmtId="164" fontId="8" fillId="0" borderId="6" xfId="0" applyNumberFormat="1" applyFont="1" applyBorder="1" applyAlignment="1" applyProtection="1">
      <alignment horizontal="center" shrinkToFit="1"/>
      <protection hidden="1"/>
    </xf>
    <xf numFmtId="0" fontId="5" fillId="0" borderId="27" xfId="0" applyFont="1" applyBorder="1" applyProtection="1">
      <protection hidden="1"/>
    </xf>
    <xf numFmtId="164" fontId="8" fillId="0" borderId="7" xfId="0" applyNumberFormat="1" applyFont="1" applyBorder="1" applyAlignment="1" applyProtection="1">
      <alignment horizontal="center" shrinkToFit="1"/>
      <protection hidden="1"/>
    </xf>
    <xf numFmtId="0" fontId="5" fillId="0" borderId="43" xfId="0" applyFont="1" applyBorder="1" applyAlignment="1" applyProtection="1">
      <alignment horizontal="left"/>
      <protection hidden="1"/>
    </xf>
    <xf numFmtId="0" fontId="5" fillId="0" borderId="46" xfId="0" applyFont="1" applyBorder="1" applyAlignment="1" applyProtection="1">
      <alignment horizontal="left"/>
      <protection hidden="1"/>
    </xf>
    <xf numFmtId="0" fontId="5" fillId="0" borderId="46" xfId="0" applyFont="1" applyBorder="1" applyProtection="1">
      <protection hidden="1"/>
    </xf>
    <xf numFmtId="0" fontId="5" fillId="0" borderId="47" xfId="0" applyFont="1" applyBorder="1" applyProtection="1">
      <protection hidden="1"/>
    </xf>
    <xf numFmtId="164" fontId="8" fillId="0" borderId="5" xfId="0" applyNumberFormat="1" applyFont="1" applyBorder="1" applyAlignment="1" applyProtection="1">
      <alignment horizontal="center" shrinkToFit="1"/>
      <protection hidden="1"/>
    </xf>
    <xf numFmtId="0" fontId="13" fillId="0" borderId="34" xfId="0" applyFont="1" applyBorder="1" applyAlignment="1" applyProtection="1">
      <alignment horizontal="center" shrinkToFit="1"/>
      <protection hidden="1"/>
    </xf>
    <xf numFmtId="45" fontId="13" fillId="0" borderId="34" xfId="0" applyNumberFormat="1" applyFont="1" applyBorder="1" applyAlignment="1" applyProtection="1">
      <alignment horizontal="center" shrinkToFit="1"/>
      <protection hidden="1"/>
    </xf>
    <xf numFmtId="0" fontId="13" fillId="0" borderId="0" xfId="0" applyFont="1" applyBorder="1" applyAlignment="1" applyProtection="1">
      <alignment horizontal="center" shrinkToFit="1"/>
      <protection hidden="1"/>
    </xf>
    <xf numFmtId="45" fontId="13" fillId="0" borderId="0" xfId="0" applyNumberFormat="1" applyFont="1" applyBorder="1" applyAlignment="1" applyProtection="1">
      <alignment horizontal="center" shrinkToFit="1"/>
      <protection hidden="1"/>
    </xf>
    <xf numFmtId="0" fontId="13" fillId="0" borderId="35" xfId="0" applyFont="1" applyBorder="1" applyAlignment="1" applyProtection="1">
      <alignment horizontal="center" shrinkToFit="1"/>
      <protection hidden="1"/>
    </xf>
    <xf numFmtId="45" fontId="13" fillId="0" borderId="35" xfId="0" applyNumberFormat="1" applyFont="1" applyBorder="1" applyAlignment="1" applyProtection="1">
      <alignment horizontal="center" shrinkToFit="1"/>
      <protection hidden="1"/>
    </xf>
    <xf numFmtId="14" fontId="0" fillId="0" borderId="0" xfId="0" applyNumberFormat="1" applyProtection="1">
      <protection hidden="1"/>
    </xf>
    <xf numFmtId="0" fontId="16" fillId="0" borderId="0" xfId="0" applyFont="1" applyBorder="1"/>
    <xf numFmtId="0" fontId="19" fillId="0" borderId="0" xfId="0" applyFont="1" applyBorder="1" applyAlignment="1">
      <alignment horizontal="left"/>
    </xf>
    <xf numFmtId="0" fontId="17" fillId="0" borderId="0" xfId="0" applyFont="1" applyAlignment="1" applyProtection="1">
      <alignment horizontal="center" vertical="center" wrapText="1"/>
      <protection hidden="1"/>
    </xf>
    <xf numFmtId="0" fontId="0" fillId="0" borderId="0" xfId="0" applyBorder="1" applyProtection="1">
      <protection hidden="1"/>
    </xf>
    <xf numFmtId="0" fontId="1" fillId="0" borderId="2" xfId="0" applyFont="1" applyBorder="1" applyAlignment="1" applyProtection="1">
      <alignment horizontal="center"/>
      <protection hidden="1"/>
    </xf>
    <xf numFmtId="0" fontId="21" fillId="0" borderId="0" xfId="0" applyFont="1" applyAlignment="1" applyProtection="1">
      <alignment horizontal="center" vertical="center"/>
      <protection hidden="1"/>
    </xf>
    <xf numFmtId="0" fontId="8" fillId="0" borderId="1" xfId="0" applyFont="1" applyBorder="1" applyAlignment="1" applyProtection="1">
      <alignment horizontal="center" wrapText="1"/>
      <protection hidden="1"/>
    </xf>
    <xf numFmtId="0" fontId="0" fillId="0" borderId="0" xfId="0" applyAlignment="1">
      <alignment wrapText="1"/>
    </xf>
    <xf numFmtId="0" fontId="6" fillId="0" borderId="0" xfId="0" applyFont="1" applyAlignment="1" applyProtection="1">
      <alignment vertical="center" wrapText="1"/>
      <protection hidden="1"/>
    </xf>
    <xf numFmtId="0" fontId="0" fillId="0" borderId="0" xfId="0" applyAlignment="1" applyProtection="1">
      <alignment horizontal="center"/>
      <protection hidden="1"/>
    </xf>
    <xf numFmtId="0" fontId="17" fillId="0" borderId="0" xfId="0" applyFont="1" applyAlignment="1" applyProtection="1">
      <alignment horizontal="center" vertical="center" wrapText="1"/>
      <protection hidden="1"/>
    </xf>
    <xf numFmtId="0" fontId="0" fillId="0" borderId="48" xfId="0" applyBorder="1" applyAlignment="1" applyProtection="1">
      <alignment horizontal="center" vertical="center" wrapText="1"/>
      <protection hidden="1"/>
    </xf>
    <xf numFmtId="0" fontId="0" fillId="0" borderId="49" xfId="0" applyBorder="1" applyProtection="1">
      <protection hidden="1"/>
    </xf>
    <xf numFmtId="0" fontId="17" fillId="0" borderId="0" xfId="0" applyFont="1"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1" fillId="0" borderId="0" xfId="0" applyFont="1" applyAlignment="1" applyProtection="1">
      <alignment horizontal="right"/>
      <protection hidden="1"/>
    </xf>
    <xf numFmtId="0" fontId="1" fillId="0" borderId="0" xfId="0" applyFont="1" applyAlignment="1" applyProtection="1">
      <alignment horizontal="right" vertical="center"/>
      <protection hidden="1"/>
    </xf>
    <xf numFmtId="0" fontId="0" fillId="0" borderId="43" xfId="0" applyBorder="1" applyAlignment="1" applyProtection="1">
      <alignment horizontal="center" vertical="center"/>
      <protection locked="0"/>
    </xf>
    <xf numFmtId="49" fontId="22" fillId="0" borderId="0" xfId="0" applyNumberFormat="1" applyFont="1" applyAlignment="1" applyProtection="1">
      <alignment horizontal="left"/>
      <protection locked="0"/>
    </xf>
    <xf numFmtId="0" fontId="0" fillId="0" borderId="0" xfId="0" applyAlignment="1" applyProtection="1">
      <protection hidden="1"/>
    </xf>
    <xf numFmtId="0" fontId="18" fillId="0" borderId="0" xfId="0" applyFont="1" applyBorder="1" applyAlignment="1">
      <alignment horizontal="left"/>
    </xf>
    <xf numFmtId="168" fontId="23" fillId="0" borderId="43" xfId="2" applyNumberFormat="1" applyFont="1" applyFill="1" applyBorder="1" applyAlignment="1">
      <alignment horizontal="center" vertical="center" wrapText="1"/>
    </xf>
    <xf numFmtId="1" fontId="23" fillId="0" borderId="46" xfId="2" applyNumberFormat="1" applyFont="1" applyFill="1" applyBorder="1" applyAlignment="1">
      <alignment horizontal="center" vertical="center" wrapText="1"/>
    </xf>
    <xf numFmtId="0" fontId="23" fillId="0" borderId="46" xfId="2" applyFont="1" applyFill="1" applyBorder="1" applyAlignment="1">
      <alignment horizontal="center" vertical="center" wrapText="1"/>
    </xf>
    <xf numFmtId="0" fontId="16" fillId="0" borderId="0" xfId="0" applyNumberFormat="1" applyFont="1" applyBorder="1"/>
    <xf numFmtId="0" fontId="14" fillId="0" borderId="0" xfId="0" applyNumberFormat="1" applyFont="1" applyBorder="1" applyAlignment="1" applyProtection="1">
      <alignment horizontal="center" shrinkToFit="1"/>
      <protection hidden="1"/>
    </xf>
    <xf numFmtId="0" fontId="16" fillId="0" borderId="0" xfId="0" applyNumberFormat="1" applyFont="1" applyBorder="1" applyAlignment="1">
      <alignment horizontal="center"/>
    </xf>
    <xf numFmtId="0" fontId="11" fillId="0" borderId="0" xfId="0" applyFont="1" applyBorder="1" applyAlignment="1" applyProtection="1">
      <alignment vertical="top" wrapText="1"/>
      <protection hidden="1"/>
    </xf>
    <xf numFmtId="0" fontId="24" fillId="2" borderId="23" xfId="0" applyFont="1" applyFill="1" applyBorder="1" applyAlignment="1" applyProtection="1">
      <alignment horizontal="right"/>
      <protection hidden="1"/>
    </xf>
    <xf numFmtId="0" fontId="24" fillId="2" borderId="25" xfId="0" applyFont="1" applyFill="1" applyBorder="1" applyAlignment="1" applyProtection="1">
      <alignment horizontal="right"/>
      <protection hidden="1"/>
    </xf>
    <xf numFmtId="0" fontId="24" fillId="2" borderId="27" xfId="0" applyFont="1" applyFill="1" applyBorder="1" applyAlignment="1" applyProtection="1">
      <alignment horizontal="right"/>
      <protection hidden="1"/>
    </xf>
    <xf numFmtId="0" fontId="0" fillId="0" borderId="0" xfId="0" applyAlignment="1">
      <alignment horizontal="left" vertical="top"/>
    </xf>
    <xf numFmtId="0" fontId="16" fillId="0" borderId="0" xfId="0" applyFont="1" applyFill="1" applyProtection="1">
      <protection hidden="1"/>
    </xf>
    <xf numFmtId="0" fontId="7" fillId="0" borderId="0" xfId="0" applyFont="1"/>
    <xf numFmtId="0" fontId="0" fillId="0" borderId="0" xfId="0" applyAlignment="1">
      <alignment vertical="top"/>
    </xf>
    <xf numFmtId="0" fontId="1" fillId="0" borderId="0" xfId="0" applyFont="1" applyAlignment="1">
      <alignment vertical="top"/>
    </xf>
    <xf numFmtId="0" fontId="0" fillId="0" borderId="0" xfId="0" applyAlignment="1">
      <alignment horizontal="left"/>
    </xf>
    <xf numFmtId="0" fontId="0" fillId="0" borderId="0" xfId="0" applyAlignment="1">
      <alignment horizontal="center" vertical="center" wrapText="1"/>
    </xf>
    <xf numFmtId="1" fontId="0" fillId="0" borderId="0" xfId="0" applyNumberFormat="1"/>
    <xf numFmtId="0" fontId="12" fillId="0" borderId="0" xfId="0" applyFont="1" applyFill="1" applyProtection="1">
      <protection hidden="1"/>
    </xf>
    <xf numFmtId="0" fontId="0" fillId="0" borderId="0" xfId="0" applyFill="1"/>
    <xf numFmtId="0" fontId="5" fillId="0" borderId="37" xfId="0" applyFont="1" applyBorder="1" applyAlignment="1" applyProtection="1">
      <alignment horizontal="left" vertical="top"/>
      <protection hidden="1"/>
    </xf>
    <xf numFmtId="0" fontId="0" fillId="0" borderId="6" xfId="0" applyFill="1" applyBorder="1"/>
    <xf numFmtId="0" fontId="0" fillId="0" borderId="44" xfId="0" applyBorder="1"/>
    <xf numFmtId="0" fontId="0" fillId="0" borderId="53" xfId="0" applyBorder="1"/>
    <xf numFmtId="0" fontId="0" fillId="0" borderId="48" xfId="0" applyBorder="1"/>
    <xf numFmtId="0" fontId="0" fillId="0" borderId="44" xfId="0" applyFont="1" applyBorder="1"/>
    <xf numFmtId="0" fontId="0" fillId="0" borderId="44" xfId="0" applyFill="1" applyBorder="1"/>
    <xf numFmtId="0" fontId="1" fillId="0" borderId="3" xfId="0" applyFont="1" applyBorder="1"/>
    <xf numFmtId="0" fontId="1" fillId="0" borderId="4" xfId="0" applyFont="1" applyBorder="1"/>
    <xf numFmtId="0" fontId="1" fillId="0" borderId="4" xfId="0" applyFont="1" applyFill="1" applyBorder="1"/>
    <xf numFmtId="0" fontId="0" fillId="0" borderId="1" xfId="0" applyFill="1" applyBorder="1"/>
    <xf numFmtId="0" fontId="16" fillId="0" borderId="3" xfId="0" applyFont="1" applyBorder="1"/>
    <xf numFmtId="0" fontId="16" fillId="0" borderId="4" xfId="0" applyFont="1" applyBorder="1"/>
    <xf numFmtId="0" fontId="1" fillId="0" borderId="1" xfId="0" applyFont="1" applyBorder="1"/>
    <xf numFmtId="0" fontId="1" fillId="0" borderId="23" xfId="0" applyFont="1" applyBorder="1"/>
    <xf numFmtId="0" fontId="0" fillId="0" borderId="6" xfId="0" applyBorder="1" applyAlignment="1">
      <alignment horizontal="left"/>
    </xf>
    <xf numFmtId="0" fontId="0" fillId="0" borderId="7" xfId="0" applyBorder="1" applyAlignment="1">
      <alignment horizontal="left"/>
    </xf>
    <xf numFmtId="0" fontId="5" fillId="0" borderId="37" xfId="0" applyFont="1" applyBorder="1" applyAlignment="1" applyProtection="1">
      <alignment horizontal="left" vertical="top"/>
      <protection hidden="1"/>
    </xf>
    <xf numFmtId="0" fontId="1" fillId="0" borderId="0" xfId="0" applyFont="1" applyFill="1"/>
    <xf numFmtId="0" fontId="16" fillId="0" borderId="0" xfId="0" applyFont="1" applyBorder="1" applyAlignment="1">
      <alignment horizontal="left"/>
    </xf>
    <xf numFmtId="0" fontId="16" fillId="0" borderId="25" xfId="0" applyNumberFormat="1" applyFont="1" applyBorder="1"/>
    <xf numFmtId="0" fontId="16" fillId="0" borderId="6" xfId="0" applyNumberFormat="1" applyFont="1" applyBorder="1"/>
    <xf numFmtId="0" fontId="16" fillId="0" borderId="27" xfId="0" applyNumberFormat="1" applyFont="1" applyBorder="1"/>
    <xf numFmtId="0" fontId="16" fillId="0" borderId="35" xfId="0" applyNumberFormat="1" applyFont="1" applyBorder="1"/>
    <xf numFmtId="0" fontId="14" fillId="0" borderId="35" xfId="0" applyNumberFormat="1" applyFont="1" applyBorder="1" applyAlignment="1" applyProtection="1">
      <alignment horizontal="center" shrinkToFit="1"/>
      <protection hidden="1"/>
    </xf>
    <xf numFmtId="0" fontId="16" fillId="0" borderId="35" xfId="0" applyNumberFormat="1" applyFont="1" applyBorder="1" applyAlignment="1">
      <alignment horizontal="center"/>
    </xf>
    <xf numFmtId="0" fontId="16" fillId="0" borderId="7" xfId="0" applyNumberFormat="1" applyFont="1" applyBorder="1"/>
    <xf numFmtId="45" fontId="16" fillId="0" borderId="0" xfId="0" applyNumberFormat="1" applyFont="1" applyBorder="1"/>
    <xf numFmtId="0" fontId="16" fillId="0" borderId="0" xfId="0" applyFont="1" applyBorder="1" applyAlignment="1"/>
    <xf numFmtId="0" fontId="16" fillId="0" borderId="23" xfId="0" applyFont="1" applyBorder="1" applyAlignment="1"/>
    <xf numFmtId="0" fontId="16" fillId="0" borderId="34" xfId="0" applyFont="1" applyBorder="1" applyAlignment="1"/>
    <xf numFmtId="0" fontId="16" fillId="0" borderId="5" xfId="0" applyFont="1" applyBorder="1" applyAlignment="1"/>
    <xf numFmtId="49" fontId="16" fillId="0" borderId="0" xfId="0" applyNumberFormat="1" applyFont="1" applyBorder="1"/>
    <xf numFmtId="0" fontId="16" fillId="0" borderId="35" xfId="0" applyFont="1" applyBorder="1"/>
    <xf numFmtId="45" fontId="16" fillId="0" borderId="35" xfId="0" applyNumberFormat="1" applyFont="1" applyBorder="1"/>
    <xf numFmtId="49" fontId="16" fillId="0" borderId="35" xfId="0" applyNumberFormat="1" applyFont="1" applyBorder="1"/>
    <xf numFmtId="0" fontId="18" fillId="0" borderId="0" xfId="0" applyFont="1" applyBorder="1" applyAlignment="1"/>
    <xf numFmtId="0" fontId="16" fillId="0" borderId="44" xfId="0" applyFont="1" applyBorder="1" applyAlignment="1">
      <alignment wrapText="1"/>
    </xf>
    <xf numFmtId="0" fontId="16" fillId="0" borderId="53" xfId="0" applyFont="1" applyBorder="1" applyAlignment="1">
      <alignment wrapText="1"/>
    </xf>
    <xf numFmtId="0" fontId="16" fillId="0" borderId="48" xfId="0" applyFont="1" applyBorder="1" applyAlignment="1">
      <alignment wrapText="1"/>
    </xf>
    <xf numFmtId="0" fontId="26" fillId="0" borderId="0" xfId="0" applyFont="1" applyProtection="1">
      <protection hidden="1"/>
    </xf>
    <xf numFmtId="0" fontId="29" fillId="0" borderId="0" xfId="0" applyFont="1" applyProtection="1">
      <protection hidden="1"/>
    </xf>
    <xf numFmtId="0" fontId="8" fillId="0" borderId="26" xfId="0" applyFont="1" applyBorder="1" applyAlignment="1" applyProtection="1">
      <alignment shrinkToFit="1"/>
      <protection locked="0" hidden="1"/>
    </xf>
    <xf numFmtId="0" fontId="8" fillId="0" borderId="28" xfId="0" applyFont="1" applyBorder="1" applyAlignment="1" applyProtection="1">
      <alignment shrinkToFit="1"/>
      <protection locked="0" hidden="1"/>
    </xf>
    <xf numFmtId="0" fontId="14" fillId="0" borderId="34" xfId="0" applyFont="1" applyFill="1" applyBorder="1" applyAlignment="1" applyProtection="1">
      <alignment shrinkToFit="1"/>
      <protection locked="0" hidden="1"/>
    </xf>
    <xf numFmtId="1" fontId="14" fillId="0" borderId="34" xfId="0" applyNumberFormat="1" applyFont="1" applyFill="1" applyBorder="1" applyAlignment="1" applyProtection="1">
      <alignment horizontal="left" shrinkToFit="1"/>
      <protection locked="0" hidden="1"/>
    </xf>
    <xf numFmtId="0" fontId="14" fillId="0" borderId="0" xfId="0" applyFont="1" applyFill="1" applyBorder="1" applyAlignment="1" applyProtection="1">
      <alignment shrinkToFit="1"/>
      <protection locked="0" hidden="1"/>
    </xf>
    <xf numFmtId="1" fontId="14" fillId="0" borderId="0" xfId="0" applyNumberFormat="1" applyFont="1" applyFill="1" applyBorder="1" applyAlignment="1" applyProtection="1">
      <alignment horizontal="left" shrinkToFit="1"/>
      <protection locked="0" hidden="1"/>
    </xf>
    <xf numFmtId="0" fontId="14" fillId="0" borderId="35" xfId="0" applyFont="1" applyFill="1" applyBorder="1" applyAlignment="1" applyProtection="1">
      <alignment shrinkToFit="1"/>
      <protection locked="0" hidden="1"/>
    </xf>
    <xf numFmtId="1" fontId="14" fillId="0" borderId="35" xfId="0" applyNumberFormat="1" applyFont="1" applyFill="1" applyBorder="1" applyAlignment="1" applyProtection="1">
      <alignment horizontal="left" shrinkToFit="1"/>
      <protection locked="0" hidden="1"/>
    </xf>
    <xf numFmtId="0" fontId="30" fillId="0" borderId="23" xfId="3" applyFont="1" applyBorder="1" applyProtection="1">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28" fillId="0" borderId="0" xfId="3"/>
    <xf numFmtId="0" fontId="1" fillId="0" borderId="0" xfId="0" applyFont="1" applyAlignment="1" applyProtection="1">
      <alignment horizontal="center"/>
      <protection hidden="1"/>
    </xf>
    <xf numFmtId="167" fontId="0" fillId="0" borderId="0" xfId="0" applyNumberFormat="1" applyAlignment="1" applyProtection="1">
      <alignment horizontal="center"/>
      <protection hidden="1"/>
    </xf>
    <xf numFmtId="0" fontId="1" fillId="0" borderId="0" xfId="0" applyFont="1" applyAlignment="1" applyProtection="1">
      <alignment horizontal="center" vertical="center"/>
      <protection hidden="1"/>
    </xf>
    <xf numFmtId="0" fontId="0" fillId="0" borderId="0" xfId="0" applyAlignment="1" applyProtection="1">
      <alignment wrapText="1"/>
      <protection hidden="1"/>
    </xf>
    <xf numFmtId="0" fontId="0" fillId="0" borderId="0" xfId="0"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0" fillId="3" borderId="8" xfId="0" applyFill="1" applyBorder="1"/>
    <xf numFmtId="14" fontId="0" fillId="3" borderId="8" xfId="0" applyNumberFormat="1" applyFill="1" applyBorder="1" applyAlignment="1"/>
    <xf numFmtId="165" fontId="0" fillId="3" borderId="8" xfId="1" applyNumberFormat="1" applyFont="1" applyFill="1" applyBorder="1" applyAlignment="1"/>
    <xf numFmtId="1" fontId="0" fillId="3" borderId="8" xfId="1" applyNumberFormat="1" applyFont="1" applyFill="1" applyBorder="1" applyAlignment="1"/>
    <xf numFmtId="0" fontId="4" fillId="3" borderId="9" xfId="0" applyFont="1" applyFill="1" applyBorder="1"/>
    <xf numFmtId="0" fontId="0" fillId="3" borderId="10" xfId="0" applyFill="1" applyBorder="1"/>
    <xf numFmtId="0" fontId="0" fillId="3" borderId="10" xfId="0" applyFill="1" applyBorder="1" applyAlignment="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14" fontId="0" fillId="3" borderId="15" xfId="0" applyNumberFormat="1" applyFill="1" applyBorder="1" applyAlignment="1"/>
    <xf numFmtId="0" fontId="0" fillId="3" borderId="15" xfId="0" applyFill="1" applyBorder="1"/>
    <xf numFmtId="0" fontId="0" fillId="3" borderId="16" xfId="0" applyFill="1" applyBorder="1"/>
    <xf numFmtId="49" fontId="0" fillId="0" borderId="0" xfId="0" applyNumberFormat="1"/>
    <xf numFmtId="0" fontId="23" fillId="4" borderId="0" xfId="2" applyFont="1" applyFill="1" applyBorder="1" applyAlignment="1">
      <alignment horizontal="center" vertical="center" wrapText="1"/>
    </xf>
    <xf numFmtId="0" fontId="16" fillId="4" borderId="0" xfId="0" applyFont="1" applyFill="1" applyBorder="1" applyAlignment="1">
      <alignment wrapText="1"/>
    </xf>
    <xf numFmtId="0" fontId="23" fillId="0" borderId="47" xfId="2" applyFont="1" applyFill="1" applyBorder="1" applyAlignment="1">
      <alignment horizontal="center" vertical="center" wrapText="1"/>
    </xf>
    <xf numFmtId="0" fontId="28" fillId="0" borderId="0" xfId="3" applyBorder="1"/>
    <xf numFmtId="0" fontId="27" fillId="0" borderId="0" xfId="0" applyFont="1"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wrapText="1"/>
    </xf>
    <xf numFmtId="0" fontId="0" fillId="0" borderId="0" xfId="0"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2" fillId="0" borderId="0" xfId="0" applyFont="1" applyAlignment="1" applyProtection="1">
      <alignment horizontal="center"/>
      <protection hidden="1"/>
    </xf>
    <xf numFmtId="0" fontId="0" fillId="0" borderId="0" xfId="0" applyAlignment="1" applyProtection="1">
      <alignment horizontal="center" wrapText="1"/>
      <protection hidden="1"/>
    </xf>
    <xf numFmtId="0" fontId="1" fillId="0" borderId="0" xfId="0" applyFont="1" applyAlignment="1" applyProtection="1">
      <alignment horizontal="center"/>
      <protection hidden="1"/>
    </xf>
    <xf numFmtId="0" fontId="0" fillId="0" borderId="0" xfId="0" applyAlignment="1" applyProtection="1">
      <alignment horizontal="justify" vertical="top" wrapText="1"/>
      <protection hidden="1"/>
    </xf>
    <xf numFmtId="0" fontId="4" fillId="0" borderId="32"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7" fillId="0" borderId="0" xfId="0" applyFont="1" applyAlignment="1" applyProtection="1">
      <alignment horizontal="left"/>
      <protection hidden="1"/>
    </xf>
    <xf numFmtId="0" fontId="5" fillId="0" borderId="21" xfId="0" applyFont="1" applyBorder="1" applyAlignment="1" applyProtection="1">
      <alignment horizontal="left" shrinkToFit="1"/>
      <protection locked="0"/>
    </xf>
    <xf numFmtId="0" fontId="5" fillId="0" borderId="11" xfId="0" applyFont="1" applyBorder="1" applyAlignment="1" applyProtection="1">
      <alignment horizontal="left" shrinkToFit="1"/>
      <protection locked="0"/>
    </xf>
    <xf numFmtId="0" fontId="8" fillId="0" borderId="22" xfId="0" applyFont="1" applyBorder="1" applyAlignment="1" applyProtection="1">
      <alignment horizontal="left" shrinkToFit="1"/>
      <protection locked="0"/>
    </xf>
    <xf numFmtId="0" fontId="8" fillId="0" borderId="16" xfId="0" applyFont="1" applyBorder="1" applyAlignment="1" applyProtection="1">
      <alignment horizontal="left" shrinkToFit="1"/>
      <protection locked="0"/>
    </xf>
    <xf numFmtId="0" fontId="8" fillId="0" borderId="17" xfId="0" applyFont="1" applyBorder="1" applyAlignment="1" applyProtection="1">
      <alignment horizontal="left" shrinkToFit="1"/>
      <protection locked="0"/>
    </xf>
    <xf numFmtId="0" fontId="8" fillId="0" borderId="13" xfId="0" applyFont="1" applyBorder="1" applyAlignment="1" applyProtection="1">
      <alignment horizontal="left" shrinkToFit="1"/>
      <protection locked="0"/>
    </xf>
    <xf numFmtId="166" fontId="8" fillId="0" borderId="17" xfId="0" applyNumberFormat="1" applyFont="1" applyBorder="1" applyAlignment="1" applyProtection="1">
      <alignment horizontal="left" shrinkToFit="1"/>
      <protection locked="0"/>
    </xf>
    <xf numFmtId="166" fontId="8" fillId="0" borderId="13" xfId="0" applyNumberFormat="1" applyFont="1" applyBorder="1" applyAlignment="1" applyProtection="1">
      <alignment horizontal="left" shrinkToFit="1"/>
      <protection locked="0"/>
    </xf>
    <xf numFmtId="0" fontId="0" fillId="0" borderId="0" xfId="0" applyAlignment="1" applyProtection="1">
      <alignment horizontal="center"/>
      <protection hidden="1"/>
    </xf>
    <xf numFmtId="0" fontId="8" fillId="0" borderId="2" xfId="0" applyFont="1" applyBorder="1" applyAlignment="1" applyProtection="1">
      <alignment horizontal="left" vertical="top"/>
      <protection hidden="1"/>
    </xf>
    <xf numFmtId="0" fontId="8" fillId="0" borderId="3" xfId="0" applyFont="1" applyBorder="1" applyAlignment="1" applyProtection="1">
      <alignment horizontal="left" vertical="top"/>
      <protection hidden="1"/>
    </xf>
    <xf numFmtId="0" fontId="8" fillId="0" borderId="4" xfId="0" applyFont="1" applyBorder="1" applyAlignment="1" applyProtection="1">
      <alignment horizontal="left" vertical="top"/>
      <protection hidden="1"/>
    </xf>
    <xf numFmtId="0" fontId="0" fillId="0" borderId="0" xfId="0" applyAlignment="1" applyProtection="1">
      <alignment horizontal="center" vertical="center"/>
      <protection hidden="1"/>
    </xf>
    <xf numFmtId="0" fontId="6" fillId="0" borderId="0" xfId="0" applyNumberFormat="1" applyFont="1" applyAlignment="1" applyProtection="1">
      <alignment horizontal="left" shrinkToFit="1"/>
      <protection hidden="1"/>
    </xf>
    <xf numFmtId="14" fontId="6" fillId="0" borderId="0" xfId="0" applyNumberFormat="1" applyFont="1" applyAlignment="1" applyProtection="1">
      <alignment horizontal="left"/>
      <protection hidden="1"/>
    </xf>
    <xf numFmtId="0" fontId="17" fillId="0" borderId="0" xfId="0" applyFont="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7" fillId="0" borderId="35" xfId="0" applyFont="1" applyBorder="1" applyAlignment="1" applyProtection="1">
      <alignment horizontal="left"/>
      <protection hidden="1"/>
    </xf>
    <xf numFmtId="0" fontId="8" fillId="0" borderId="12" xfId="0" applyFont="1" applyBorder="1" applyAlignment="1" applyProtection="1">
      <alignment horizontal="left"/>
      <protection hidden="1"/>
    </xf>
    <xf numFmtId="0" fontId="8" fillId="0" borderId="8" xfId="0" applyFont="1" applyBorder="1" applyAlignment="1" applyProtection="1">
      <alignment horizontal="left"/>
      <protection hidden="1"/>
    </xf>
    <xf numFmtId="0" fontId="8" fillId="0" borderId="41" xfId="0" applyFont="1" applyBorder="1" applyAlignment="1" applyProtection="1">
      <alignment horizontal="left"/>
      <protection hidden="1"/>
    </xf>
    <xf numFmtId="0" fontId="8" fillId="0" borderId="9" xfId="0" applyFont="1" applyBorder="1" applyAlignment="1" applyProtection="1">
      <alignment horizontal="left"/>
      <protection hidden="1"/>
    </xf>
    <xf numFmtId="0" fontId="8" fillId="0" borderId="10" xfId="0" applyFont="1" applyBorder="1" applyAlignment="1" applyProtection="1">
      <alignment horizontal="left"/>
      <protection hidden="1"/>
    </xf>
    <xf numFmtId="0" fontId="8" fillId="0" borderId="40" xfId="0" applyFont="1" applyBorder="1" applyAlignment="1" applyProtection="1">
      <alignment horizontal="left"/>
      <protection hidden="1"/>
    </xf>
    <xf numFmtId="0" fontId="2" fillId="0" borderId="0" xfId="0" applyFont="1" applyAlignment="1" applyProtection="1">
      <alignment horizontal="center" shrinkToFit="1"/>
      <protection hidden="1"/>
    </xf>
    <xf numFmtId="0" fontId="8" fillId="0" borderId="0"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15" xfId="0" applyFont="1" applyBorder="1" applyAlignment="1" applyProtection="1">
      <alignment horizontal="left"/>
      <protection hidden="1"/>
    </xf>
    <xf numFmtId="0" fontId="8" fillId="0" borderId="42" xfId="0" applyFont="1" applyBorder="1" applyAlignment="1" applyProtection="1">
      <alignment horizontal="left"/>
      <protection hidden="1"/>
    </xf>
    <xf numFmtId="0" fontId="8" fillId="0" borderId="9"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5" fillId="0" borderId="0" xfId="0" applyFont="1" applyBorder="1" applyAlignment="1" applyProtection="1">
      <alignment horizontal="center"/>
      <protection hidden="1"/>
    </xf>
    <xf numFmtId="164" fontId="5" fillId="0" borderId="33" xfId="0" applyNumberFormat="1" applyFont="1" applyBorder="1" applyAlignment="1" applyProtection="1">
      <alignment horizontal="center"/>
      <protection hidden="1"/>
    </xf>
    <xf numFmtId="164" fontId="5" fillId="0" borderId="28" xfId="0" applyNumberFormat="1" applyFont="1" applyBorder="1" applyAlignment="1" applyProtection="1">
      <alignment horizontal="center"/>
      <protection hidden="1"/>
    </xf>
    <xf numFmtId="0" fontId="6" fillId="0" borderId="44" xfId="0" applyFont="1" applyBorder="1" applyAlignment="1" applyProtection="1">
      <alignment horizontal="center" vertical="center" wrapText="1"/>
      <protection hidden="1"/>
    </xf>
    <xf numFmtId="0" fontId="6" fillId="0" borderId="48" xfId="0" applyFont="1" applyBorder="1" applyAlignment="1" applyProtection="1">
      <alignment horizontal="center" vertical="center" wrapText="1"/>
      <protection hidden="1"/>
    </xf>
    <xf numFmtId="0" fontId="1" fillId="0" borderId="44" xfId="0" applyFont="1" applyBorder="1" applyAlignment="1" applyProtection="1">
      <alignment horizontal="center" vertical="center" wrapText="1"/>
      <protection hidden="1"/>
    </xf>
    <xf numFmtId="0" fontId="1" fillId="0" borderId="48" xfId="0" applyFont="1" applyBorder="1" applyAlignment="1" applyProtection="1">
      <alignment horizontal="center" vertical="center" wrapText="1"/>
      <protection hidden="1"/>
    </xf>
    <xf numFmtId="0" fontId="0" fillId="0" borderId="25" xfId="0" applyFont="1" applyBorder="1" applyAlignment="1" applyProtection="1">
      <alignment horizontal="left"/>
      <protection hidden="1"/>
    </xf>
    <xf numFmtId="0" fontId="0" fillId="0" borderId="0" xfId="0" applyFont="1" applyBorder="1" applyAlignment="1" applyProtection="1">
      <alignment horizontal="left"/>
      <protection hidden="1"/>
    </xf>
    <xf numFmtId="0" fontId="0" fillId="0" borderId="35" xfId="0" applyBorder="1" applyAlignment="1" applyProtection="1">
      <alignment horizontal="left"/>
      <protection hidden="1"/>
    </xf>
    <xf numFmtId="0" fontId="0" fillId="0" borderId="25" xfId="0" applyBorder="1" applyAlignment="1" applyProtection="1">
      <alignment horizontal="left" wrapText="1"/>
      <protection hidden="1"/>
    </xf>
    <xf numFmtId="0" fontId="0" fillId="0" borderId="0" xfId="0" applyAlignment="1" applyProtection="1">
      <alignment horizontal="left" wrapText="1"/>
      <protection hidden="1"/>
    </xf>
    <xf numFmtId="0" fontId="0" fillId="0" borderId="25" xfId="0" applyBorder="1" applyAlignment="1" applyProtection="1">
      <alignment horizontal="left"/>
      <protection hidden="1"/>
    </xf>
    <xf numFmtId="0" fontId="0" fillId="0" borderId="0" xfId="0" applyAlignment="1" applyProtection="1">
      <alignment horizontal="left"/>
      <protection hidden="1"/>
    </xf>
    <xf numFmtId="0" fontId="25" fillId="0" borderId="25" xfId="0" applyFont="1" applyBorder="1" applyAlignment="1" applyProtection="1">
      <alignment horizontal="center" vertical="center" wrapText="1"/>
      <protection hidden="1"/>
    </xf>
    <xf numFmtId="0" fontId="25" fillId="0" borderId="0" xfId="0" applyFont="1" applyBorder="1" applyAlignment="1" applyProtection="1">
      <alignment horizontal="center" vertical="center" wrapText="1"/>
      <protection hidden="1"/>
    </xf>
    <xf numFmtId="0" fontId="11" fillId="0" borderId="25"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8" fillId="0" borderId="12" xfId="0" applyFont="1" applyBorder="1" applyAlignment="1" applyProtection="1">
      <alignment horizontal="left" vertical="top"/>
      <protection hidden="1"/>
    </xf>
    <xf numFmtId="0" fontId="8" fillId="0" borderId="13" xfId="0" applyFont="1" applyBorder="1" applyAlignment="1" applyProtection="1">
      <alignment horizontal="left" vertical="top"/>
      <protection hidden="1"/>
    </xf>
    <xf numFmtId="0" fontId="8" fillId="0" borderId="14" xfId="0" applyFont="1" applyBorder="1" applyAlignment="1" applyProtection="1">
      <alignment horizontal="left" vertical="top"/>
      <protection hidden="1"/>
    </xf>
    <xf numFmtId="0" fontId="8" fillId="0" borderId="16" xfId="0" applyFont="1" applyBorder="1" applyAlignment="1" applyProtection="1">
      <alignment horizontal="left" vertical="top"/>
      <protection hidden="1"/>
    </xf>
    <xf numFmtId="0" fontId="5" fillId="0" borderId="44" xfId="0" applyFont="1" applyBorder="1" applyAlignment="1" applyProtection="1">
      <alignment horizontal="left" vertical="top"/>
      <protection hidden="1"/>
    </xf>
    <xf numFmtId="0" fontId="5" fillId="0" borderId="45" xfId="0" applyFont="1" applyBorder="1" applyAlignment="1" applyProtection="1">
      <alignment horizontal="left" vertical="top"/>
      <protection hidden="1"/>
    </xf>
    <xf numFmtId="169" fontId="0" fillId="0" borderId="10" xfId="0" applyNumberFormat="1" applyBorder="1" applyAlignment="1" applyProtection="1">
      <alignment horizontal="center"/>
      <protection hidden="1"/>
    </xf>
    <xf numFmtId="169" fontId="0" fillId="0" borderId="11" xfId="0" applyNumberFormat="1" applyBorder="1" applyAlignment="1" applyProtection="1">
      <alignment horizontal="center"/>
      <protection hidden="1"/>
    </xf>
    <xf numFmtId="0" fontId="8" fillId="0" borderId="36" xfId="0" applyFont="1" applyBorder="1" applyAlignment="1" applyProtection="1">
      <alignment horizontal="left" wrapText="1" shrinkToFit="1"/>
      <protection locked="0" hidden="1"/>
    </xf>
    <xf numFmtId="0" fontId="8" fillId="0" borderId="26" xfId="0" applyFont="1" applyBorder="1" applyAlignment="1" applyProtection="1">
      <alignment horizontal="left" wrapText="1" shrinkToFit="1"/>
      <protection locked="0" hidden="1"/>
    </xf>
    <xf numFmtId="0" fontId="5" fillId="0" borderId="39" xfId="0" applyFont="1" applyBorder="1" applyAlignment="1" applyProtection="1">
      <alignment horizontal="left" vertical="top"/>
      <protection hidden="1"/>
    </xf>
    <xf numFmtId="0" fontId="5" fillId="0" borderId="37" xfId="0" applyFont="1" applyBorder="1" applyAlignment="1" applyProtection="1">
      <alignment horizontal="left" vertical="top"/>
      <protection hidden="1"/>
    </xf>
    <xf numFmtId="0" fontId="1" fillId="0" borderId="35" xfId="0" applyFont="1" applyBorder="1" applyAlignment="1" applyProtection="1">
      <alignment horizontal="left"/>
      <protection hidden="1"/>
    </xf>
    <xf numFmtId="0" fontId="0" fillId="0" borderId="9" xfId="0" applyBorder="1" applyAlignment="1" applyProtection="1">
      <alignment horizontal="left"/>
      <protection hidden="1"/>
    </xf>
    <xf numFmtId="0" fontId="0" fillId="0" borderId="10" xfId="0" applyBorder="1" applyAlignment="1" applyProtection="1">
      <alignment horizontal="left"/>
      <protection hidden="1"/>
    </xf>
    <xf numFmtId="0" fontId="14" fillId="0" borderId="0" xfId="0" applyFont="1" applyFill="1" applyBorder="1" applyAlignment="1" applyProtection="1">
      <alignment horizontal="left" shrinkToFit="1"/>
      <protection locked="0" hidden="1"/>
    </xf>
    <xf numFmtId="0" fontId="8" fillId="0" borderId="13" xfId="0" applyFont="1" applyBorder="1" applyAlignment="1" applyProtection="1">
      <alignment horizontal="left"/>
      <protection hidden="1"/>
    </xf>
    <xf numFmtId="0" fontId="8" fillId="0" borderId="50" xfId="0" applyFont="1" applyBorder="1" applyAlignment="1" applyProtection="1">
      <alignment horizontal="left"/>
      <protection hidden="1"/>
    </xf>
    <xf numFmtId="0" fontId="8" fillId="0" borderId="51" xfId="0" applyFont="1" applyBorder="1" applyAlignment="1" applyProtection="1">
      <alignment horizontal="left"/>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vertical="center"/>
      <protection hidden="1"/>
    </xf>
    <xf numFmtId="0" fontId="8" fillId="0" borderId="14"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5" fillId="0" borderId="21" xfId="0" applyFont="1" applyBorder="1" applyAlignment="1" applyProtection="1">
      <alignment horizontal="center" shrinkToFit="1"/>
      <protection locked="0" hidden="1"/>
    </xf>
    <xf numFmtId="0" fontId="5" fillId="0" borderId="11" xfId="0" applyFont="1" applyBorder="1" applyAlignment="1" applyProtection="1">
      <alignment horizontal="center" shrinkToFit="1"/>
      <protection locked="0" hidden="1"/>
    </xf>
    <xf numFmtId="0" fontId="5" fillId="0" borderId="15" xfId="0" applyFont="1" applyBorder="1" applyAlignment="1" applyProtection="1">
      <alignment horizontal="center" shrinkToFit="1"/>
      <protection hidden="1"/>
    </xf>
    <xf numFmtId="0" fontId="5" fillId="0" borderId="16" xfId="0" applyFont="1" applyBorder="1" applyAlignment="1" applyProtection="1">
      <alignment horizontal="center" shrinkToFit="1"/>
      <protection hidden="1"/>
    </xf>
    <xf numFmtId="0" fontId="5" fillId="0" borderId="17" xfId="0" applyFont="1" applyBorder="1" applyAlignment="1" applyProtection="1">
      <alignment horizontal="center" shrinkToFit="1"/>
      <protection locked="0" hidden="1"/>
    </xf>
    <xf numFmtId="0" fontId="5" fillId="0" borderId="13" xfId="0" applyFont="1" applyBorder="1" applyAlignment="1" applyProtection="1">
      <alignment horizontal="center" shrinkToFit="1"/>
      <protection locked="0" hidden="1"/>
    </xf>
    <xf numFmtId="0" fontId="8" fillId="0" borderId="52" xfId="0" applyFont="1" applyBorder="1" applyAlignment="1" applyProtection="1">
      <alignment horizontal="left" shrinkToFit="1"/>
      <protection locked="0" hidden="1"/>
    </xf>
    <xf numFmtId="0" fontId="8" fillId="0" borderId="51" xfId="0" applyFont="1" applyBorder="1" applyAlignment="1" applyProtection="1">
      <alignment horizontal="left" shrinkToFit="1"/>
      <protection locked="0" hidden="1"/>
    </xf>
    <xf numFmtId="20" fontId="8" fillId="0" borderId="17" xfId="0" applyNumberFormat="1" applyFont="1" applyBorder="1" applyAlignment="1" applyProtection="1">
      <alignment horizontal="left" shrinkToFit="1"/>
      <protection locked="0" hidden="1"/>
    </xf>
    <xf numFmtId="20" fontId="8" fillId="0" borderId="13" xfId="0" applyNumberFormat="1" applyFont="1" applyBorder="1" applyAlignment="1" applyProtection="1">
      <alignment horizontal="left" shrinkToFit="1"/>
      <protection locked="0" hidden="1"/>
    </xf>
    <xf numFmtId="0" fontId="14" fillId="0" borderId="34" xfId="0" applyFont="1" applyFill="1" applyBorder="1" applyAlignment="1" applyProtection="1">
      <alignment horizontal="left" shrinkToFit="1"/>
      <protection locked="0" hidden="1"/>
    </xf>
    <xf numFmtId="0" fontId="14" fillId="0" borderId="35" xfId="0" applyFont="1" applyFill="1" applyBorder="1" applyAlignment="1" applyProtection="1">
      <alignment horizontal="left" shrinkToFit="1"/>
      <protection locked="0" hidden="1"/>
    </xf>
  </cellXfs>
  <cellStyles count="4">
    <cellStyle name="Excel Built-in Normal" xfId="2" xr:uid="{00000000-0005-0000-0000-000000000000}"/>
    <cellStyle name="Hypertextový odkaz" xfId="3" builtinId="8"/>
    <cellStyle name="Měna" xfId="1" builtinId="4"/>
    <cellStyle name="Normální" xfId="0" builtinId="0"/>
  </cellStyles>
  <dxfs count="147">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ont>
        <b val="0"/>
        <i val="0"/>
        <color theme="1"/>
      </font>
    </dxf>
    <dxf>
      <border>
        <right style="dashed">
          <color auto="1"/>
        </right>
        <vertical/>
        <horizontal/>
      </border>
    </dxf>
    <dxf>
      <font>
        <b val="0"/>
        <i val="0"/>
        <color auto="1"/>
      </font>
      <border>
        <bottom style="dotted">
          <color auto="1"/>
        </bottom>
        <vertical/>
        <horizontal/>
      </border>
    </dxf>
    <dxf>
      <border>
        <right style="dashed">
          <color auto="1"/>
        </right>
        <bottom style="dotted">
          <color auto="1"/>
        </bottom>
        <vertical/>
        <horizontal/>
      </border>
    </dxf>
    <dxf>
      <font>
        <color rgb="FFFF0000"/>
      </font>
    </dxf>
    <dxf>
      <font>
        <color theme="0"/>
      </font>
      <fill>
        <patternFill>
          <bgColor theme="0"/>
        </patternFill>
      </fill>
      <border>
        <left/>
        <right/>
        <top/>
        <bottom/>
        <vertical/>
        <horizontal/>
      </border>
    </dxf>
    <dxf>
      <fill>
        <patternFill>
          <bgColor theme="9" tint="0.59996337778862885"/>
        </patternFill>
      </fill>
    </dxf>
    <dxf>
      <fill>
        <patternFill>
          <bgColor theme="9" tint="0.59996337778862885"/>
        </patternFill>
      </fill>
    </dxf>
    <dxf>
      <fill>
        <patternFill>
          <bgColor rgb="FFFF0000"/>
        </patternFill>
      </fill>
    </dxf>
    <dxf>
      <font>
        <color theme="1"/>
      </font>
      <border>
        <bottom style="dotted">
          <color auto="1"/>
        </bottom>
        <vertical/>
        <horizontal/>
      </border>
    </dxf>
    <dxf>
      <font>
        <color theme="1"/>
      </font>
      <border>
        <right style="dotted">
          <color auto="1"/>
        </right>
        <bottom style="dotted">
          <color auto="1"/>
        </bottom>
        <vertical/>
        <horizontal/>
      </border>
    </dxf>
    <dxf>
      <font>
        <color theme="1"/>
      </font>
      <border>
        <right style="dotted">
          <color auto="1"/>
        </right>
        <vertical/>
        <horizontal/>
      </border>
    </dxf>
    <dxf>
      <fill>
        <patternFill>
          <bgColor theme="9" tint="0.59996337778862885"/>
        </patternFill>
      </fill>
    </dxf>
    <dxf>
      <fill>
        <patternFill>
          <bgColor rgb="FF92D050"/>
        </patternFill>
      </fill>
    </dxf>
  </dxfs>
  <tableStyles count="0" defaultTableStyle="TableStyleMedium9" defaultPivotStyle="PivotStyleLight16"/>
  <colors>
    <mruColors>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57150</xdr:colOff>
      <xdr:row>13</xdr:row>
      <xdr:rowOff>0</xdr:rowOff>
    </xdr:from>
    <xdr:ext cx="6411220" cy="2800741"/>
    <xdr:pic>
      <xdr:nvPicPr>
        <xdr:cNvPr id="2" name="Obrázek 1">
          <a:extLst>
            <a:ext uri="{FF2B5EF4-FFF2-40B4-BE49-F238E27FC236}">
              <a16:creationId xmlns:a16="http://schemas.microsoft.com/office/drawing/2014/main" id="{E9C6F91C-2C3F-49F6-B28B-BBBBECCCCE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476500"/>
          <a:ext cx="6411220" cy="2800741"/>
        </a:xfrm>
        <a:prstGeom prst="rect">
          <a:avLst/>
        </a:prstGeom>
      </xdr:spPr>
    </xdr:pic>
    <xdr:clientData/>
  </xdr:oneCellAnchor>
  <xdr:oneCellAnchor>
    <xdr:from>
      <xdr:col>1</xdr:col>
      <xdr:colOff>114300</xdr:colOff>
      <xdr:row>22</xdr:row>
      <xdr:rowOff>9525</xdr:rowOff>
    </xdr:from>
    <xdr:ext cx="6125430" cy="962025"/>
    <xdr:pic>
      <xdr:nvPicPr>
        <xdr:cNvPr id="3" name="Obrázek 2">
          <a:extLst>
            <a:ext uri="{FF2B5EF4-FFF2-40B4-BE49-F238E27FC236}">
              <a16:creationId xmlns:a16="http://schemas.microsoft.com/office/drawing/2014/main" id="{A678BBBA-C93F-461A-A8A7-B4DA0064AB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55118"/>
        <a:stretch/>
      </xdr:blipFill>
      <xdr:spPr>
        <a:xfrm>
          <a:off x="209550" y="7667625"/>
          <a:ext cx="6125430" cy="962025"/>
        </a:xfrm>
        <a:prstGeom prst="rect">
          <a:avLst/>
        </a:prstGeom>
      </xdr:spPr>
    </xdr:pic>
    <xdr:clientData/>
  </xdr:oneCellAnchor>
  <xdr:oneCellAnchor>
    <xdr:from>
      <xdr:col>1</xdr:col>
      <xdr:colOff>1238250</xdr:colOff>
      <xdr:row>31</xdr:row>
      <xdr:rowOff>9525</xdr:rowOff>
    </xdr:from>
    <xdr:ext cx="4010585" cy="1619476"/>
    <xdr:pic>
      <xdr:nvPicPr>
        <xdr:cNvPr id="4" name="Obrázek 3">
          <a:extLst>
            <a:ext uri="{FF2B5EF4-FFF2-40B4-BE49-F238E27FC236}">
              <a16:creationId xmlns:a16="http://schemas.microsoft.com/office/drawing/2014/main" id="{082B9B1B-CC17-4F0F-BEEF-E522FDCB81B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9200" y="6677025"/>
          <a:ext cx="4010585" cy="1619476"/>
        </a:xfrm>
        <a:prstGeom prst="rect">
          <a:avLst/>
        </a:prstGeom>
      </xdr:spPr>
    </xdr:pic>
    <xdr:clientData/>
  </xdr:oneCellAnchor>
  <xdr:oneCellAnchor>
    <xdr:from>
      <xdr:col>1</xdr:col>
      <xdr:colOff>9525</xdr:colOff>
      <xdr:row>39</xdr:row>
      <xdr:rowOff>152400</xdr:rowOff>
    </xdr:from>
    <xdr:ext cx="6287377" cy="1209844"/>
    <xdr:pic>
      <xdr:nvPicPr>
        <xdr:cNvPr id="5" name="Obrázek 4">
          <a:extLst>
            <a:ext uri="{FF2B5EF4-FFF2-40B4-BE49-F238E27FC236}">
              <a16:creationId xmlns:a16="http://schemas.microsoft.com/office/drawing/2014/main" id="{3904466C-049E-48FE-AF6F-DF7637EBB1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9125" y="8343900"/>
          <a:ext cx="6287377" cy="1209844"/>
        </a:xfrm>
        <a:prstGeom prst="rect">
          <a:avLst/>
        </a:prstGeom>
      </xdr:spPr>
    </xdr:pic>
    <xdr:clientData/>
  </xdr:oneCellAnchor>
  <xdr:oneCellAnchor>
    <xdr:from>
      <xdr:col>1</xdr:col>
      <xdr:colOff>114300</xdr:colOff>
      <xdr:row>27</xdr:row>
      <xdr:rowOff>9525</xdr:rowOff>
    </xdr:from>
    <xdr:ext cx="6125430" cy="467024"/>
    <xdr:pic>
      <xdr:nvPicPr>
        <xdr:cNvPr id="8" name="Obrázek 7">
          <a:extLst>
            <a:ext uri="{FF2B5EF4-FFF2-40B4-BE49-F238E27FC236}">
              <a16:creationId xmlns:a16="http://schemas.microsoft.com/office/drawing/2014/main" id="{E69FE4D1-32B7-42D5-A8F3-957EA0262F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78211"/>
        <a:stretch/>
      </xdr:blipFill>
      <xdr:spPr>
        <a:xfrm>
          <a:off x="209550" y="8620125"/>
          <a:ext cx="6125430" cy="467024"/>
        </a:xfrm>
        <a:prstGeom prst="rect">
          <a:avLst/>
        </a:prstGeom>
      </xdr:spPr>
    </xdr:pic>
    <xdr:clientData/>
  </xdr:oneCellAnchor>
  <xdr:twoCellAnchor editAs="oneCell">
    <xdr:from>
      <xdr:col>1</xdr:col>
      <xdr:colOff>38100</xdr:colOff>
      <xdr:row>48</xdr:row>
      <xdr:rowOff>19049</xdr:rowOff>
    </xdr:from>
    <xdr:to>
      <xdr:col>3</xdr:col>
      <xdr:colOff>2241017</xdr:colOff>
      <xdr:row>73</xdr:row>
      <xdr:rowOff>113436</xdr:rowOff>
    </xdr:to>
    <xdr:pic>
      <xdr:nvPicPr>
        <xdr:cNvPr id="9" name="Obrázek 8">
          <a:extLst>
            <a:ext uri="{FF2B5EF4-FFF2-40B4-BE49-F238E27FC236}">
              <a16:creationId xmlns:a16="http://schemas.microsoft.com/office/drawing/2014/main" id="{A271EAB7-B914-4B4A-A19A-9AE5423078E1}"/>
            </a:ext>
          </a:extLst>
        </xdr:cNvPr>
        <xdr:cNvPicPr>
          <a:picLocks noChangeAspect="1"/>
        </xdr:cNvPicPr>
      </xdr:nvPicPr>
      <xdr:blipFill>
        <a:blip xmlns:r="http://schemas.openxmlformats.org/officeDocument/2006/relationships" r:embed="rId5"/>
        <a:stretch>
          <a:fillRect/>
        </a:stretch>
      </xdr:blipFill>
      <xdr:spPr>
        <a:xfrm>
          <a:off x="133350" y="13249274"/>
          <a:ext cx="6203417" cy="4856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304801</xdr:colOff>
      <xdr:row>4</xdr:row>
      <xdr:rowOff>26754</xdr:rowOff>
    </xdr:from>
    <xdr:to>
      <xdr:col>4</xdr:col>
      <xdr:colOff>2095501</xdr:colOff>
      <xdr:row>11</xdr:row>
      <xdr:rowOff>174097</xdr:rowOff>
    </xdr:to>
    <xdr:pic>
      <xdr:nvPicPr>
        <xdr:cNvPr id="2" name="Obrázek 1" descr="logoTornadoPNG.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400551" y="855429"/>
          <a:ext cx="1790700" cy="154751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A3:R29"/>
  <sheetViews>
    <sheetView zoomScale="80" zoomScaleNormal="80" workbookViewId="0">
      <selection activeCell="A2" sqref="A2:D2"/>
    </sheetView>
  </sheetViews>
  <sheetFormatPr defaultRowHeight="15" x14ac:dyDescent="0.25"/>
  <cols>
    <col min="1" max="1" width="5.140625" style="66" customWidth="1"/>
    <col min="2" max="2" width="10.7109375" style="66" customWidth="1"/>
    <col min="3" max="3" width="28.42578125" style="66" customWidth="1"/>
    <col min="4" max="4" width="16.140625" style="66" customWidth="1"/>
    <col min="5" max="5" width="13.7109375" style="66" customWidth="1"/>
    <col min="6" max="6" width="16.85546875" style="66" customWidth="1"/>
    <col min="7" max="7" width="22.140625" style="66" customWidth="1"/>
    <col min="8" max="8" width="16.7109375" style="66" bestFit="1" customWidth="1"/>
    <col min="9" max="9" width="16.5703125" style="66" bestFit="1" customWidth="1"/>
    <col min="10" max="10" width="17.140625" style="66" customWidth="1"/>
    <col min="11" max="11" width="32.7109375" style="66" customWidth="1"/>
    <col min="12" max="12" width="23.140625" style="66" customWidth="1"/>
    <col min="13" max="13" width="13.28515625" style="66" bestFit="1" customWidth="1"/>
    <col min="14" max="14" width="17.85546875" style="66" customWidth="1"/>
    <col min="15" max="15" width="33.5703125" style="66" bestFit="1" customWidth="1"/>
    <col min="16" max="16" width="18.42578125" style="66" bestFit="1" customWidth="1"/>
    <col min="17" max="17" width="18.42578125" style="66" customWidth="1"/>
    <col min="18" max="16384" width="9.140625" style="66"/>
  </cols>
  <sheetData>
    <row r="3" spans="1:18" ht="26.25" x14ac:dyDescent="0.4">
      <c r="B3" s="143" t="s">
        <v>120</v>
      </c>
      <c r="C3" s="143"/>
      <c r="D3" s="143"/>
      <c r="E3" s="67">
        <f>'Základní informace o klubu'!C24</f>
        <v>0</v>
      </c>
      <c r="F3" s="143"/>
    </row>
    <row r="4" spans="1:18" ht="27" thickBot="1" x14ac:dyDescent="0.45">
      <c r="B4" s="86"/>
      <c r="C4" s="86" t="s">
        <v>216</v>
      </c>
      <c r="D4" s="67"/>
    </row>
    <row r="5" spans="1:18" s="135" customFormat="1" x14ac:dyDescent="0.25">
      <c r="B5" s="136"/>
      <c r="C5" s="137" t="s">
        <v>75</v>
      </c>
      <c r="D5" s="137" t="s">
        <v>182</v>
      </c>
      <c r="E5" s="137" t="s">
        <v>183</v>
      </c>
      <c r="F5" s="137" t="s">
        <v>127</v>
      </c>
      <c r="G5" s="137" t="s">
        <v>79</v>
      </c>
      <c r="H5" s="137" t="s">
        <v>184</v>
      </c>
      <c r="I5" s="137" t="s">
        <v>81</v>
      </c>
      <c r="J5" s="137" t="s">
        <v>77</v>
      </c>
      <c r="K5" s="137" t="s">
        <v>76</v>
      </c>
      <c r="L5" s="137" t="s">
        <v>80</v>
      </c>
      <c r="M5" s="137" t="s">
        <v>78</v>
      </c>
      <c r="N5" s="137" t="s">
        <v>318</v>
      </c>
      <c r="O5" s="138" t="s">
        <v>185</v>
      </c>
      <c r="P5" s="136" t="s">
        <v>186</v>
      </c>
      <c r="Q5" s="138" t="s">
        <v>187</v>
      </c>
    </row>
    <row r="6" spans="1:18" ht="15.75" x14ac:dyDescent="0.25">
      <c r="A6" s="126">
        <v>1</v>
      </c>
      <c r="B6" s="127" t="str">
        <f>IF(C6="","",A6&amp;"."&amp;" od "&amp;C6)</f>
        <v/>
      </c>
      <c r="C6" s="90" t="str">
        <f t="shared" ref="C6:C25" si="0">IF(A6&lt;=$E$3,nazev_klubu,"")</f>
        <v/>
      </c>
      <c r="D6" s="90" t="str">
        <f ca="1">'Přehled přihlášek'!E15</f>
        <v/>
      </c>
      <c r="E6" s="91"/>
      <c r="F6" s="92" t="str">
        <f ca="1">IF(C6&lt;&gt;"",COUNTIF(INDIRECT("'"&amp;data!B131&amp;"'!"&amp;ADDRESS(ROW('Přihláška č. 1'!$E$9),COLUMN('Přihláška č. 1'!$E$9),4),TRUE),"*")+COUNTIF(INDIRECT("'"&amp;data!B131&amp;"'!"&amp;ADDRESS(ROW('Přihláška č. 1'!$E$10),COLUMN('Přihláška č. 1'!$E$10),4),TRUE),"*"),"")</f>
        <v/>
      </c>
      <c r="G6" s="91" t="str">
        <f ca="1">'Přehled přihlášek'!F15</f>
        <v/>
      </c>
      <c r="H6" s="91" t="str">
        <f ca="1">IFERROR(F6+G6,"")</f>
        <v/>
      </c>
      <c r="I6" s="91" t="str">
        <f ca="1">IF(INDIRECT("'"&amp;data!B131&amp;"'!"&amp;ADDRESS(ROW('Přihláška č. 1'!$D$5),COLUMN('Přihláška č. 1'!$D$5),4),TRUE)=0,"",INDIRECT("'"&amp;data!B131&amp;"'!"&amp;ADDRESS(ROW('Přihláška č. 1'!$D$5),COLUMN('Přihláška č. 1'!$D$5),4),TRUE))</f>
        <v/>
      </c>
      <c r="J6" s="91" t="str">
        <f ca="1">IF(INDIRECT("'"&amp;data!B131&amp;"'!"&amp;ADDRESS(ROW('Přihláška č. 1'!$D$8),COLUMN('Přihláška č. 1'!$D$8),4),TRUE)=0,"",INDIRECT("'"&amp;data!B131&amp;"'!"&amp;ADDRESS(ROW('Přihláška č. 1'!$D$8),COLUMN('Přihláška č. 1'!$D$8),4),TRUE))</f>
        <v/>
      </c>
      <c r="K6" s="91" t="str">
        <f ca="1">IF(IF(INDIRECT("'"&amp;data!B131&amp;"'!"&amp;ADDRESS(ROW('Přihláška č. 1'!$E$10),COLUMN('Přihláška č. 1'!$E$10),4),TRUE)="",INDIRECT("'"&amp;data!B131&amp;"'!"&amp;ADDRESS(ROW('Přihláška č. 1'!$E$9),COLUMN('Přihláška č. 1'!$E$9),4),TRUE),CONCATENATE(INDIRECT("'"&amp;data!B131&amp;"'!"&amp;ADDRESS(ROW('Přihláška č. 1'!$E$9),COLUMN('Přihláška č. 1'!$E$9),4),TRUE),", ",INDIRECT("'"&amp;data!B131&amp;"'!"&amp;ADDRESS(ROW('Přihláška č. 1'!$E$10),COLUMN('Přihláška č. 1'!$E$10),4),TRUE)))=0,"",IF(INDIRECT("'"&amp;data!B131&amp;"'!"&amp;ADDRESS(ROW('Přihláška č. 1'!$E$10),COLUMN('Přihláška č. 1'!$E$10),4),TRUE)="",INDIRECT("'"&amp;data!B131&amp;"'!"&amp;ADDRESS(ROW('Přihláška č. 1'!$E$9),COLUMN('Přihláška č. 1'!$E$9),4),TRUE),CONCATENATE(INDIRECT("'"&amp;data!B131&amp;"'!"&amp;ADDRESS(ROW('Přihláška č. 1'!$E$9),COLUMN('Přihláška č. 1'!$E$9),4),TRUE),", ",INDIRECT("'"&amp;data!B131&amp;"'!"&amp;ADDRESS(ROW('Přihláška č. 1'!$E$10),COLUMN('Přihláška č. 1'!$E$10),4),TRUE))))</f>
        <v/>
      </c>
      <c r="L6" s="66" t="str">
        <f ca="1">'Přehled přihlášek'!G15</f>
        <v/>
      </c>
      <c r="M6" s="134" t="str">
        <f ca="1">'Přehled přihlášek'!D15</f>
        <v/>
      </c>
      <c r="N6" s="139" t="str">
        <f ca="1">IF(celkem_formaci&gt;=A6,IF(G6=1,INDIRECT("'"&amp;data!B131&amp;"'!"&amp;ADDRESS(ROW('Přihláška č. 1'!$F$16),COLUMN('Přihláška č. 1'!$F$16),4),TRUE),IF(G6=2,INDIRECT("'"&amp;data!B131&amp;"'!"&amp;ADDRESS(ROW('Přihláška č. 1'!$F$16),COLUMN('Přihláška č. 1'!$F$16),4),TRUE)&amp;", "&amp;INDIRECT("'"&amp;data!B131&amp;"'!"&amp;ADDRESS(ROW('Přihláška č. 1'!$F$17),COLUMN('Přihláška č. 1'!$F$17),4),TRUE),IF(G6=3,INDIRECT("'"&amp;data!B131&amp;"'!"&amp;ADDRESS(ROW('Přihláška č. 1'!$F$16),COLUMN('Přihláška č. 1'!$F$16),4),TRUE)&amp;", "&amp;INDIRECT("'"&amp;data!B131&amp;"'!"&amp;ADDRESS(ROW('Přihláška č. 1'!$F$17),COLUMN('Přihláška č. 1'!$F$17),4),TRUE)&amp;", "&amp;INDIRECT("'"&amp;data!B131&amp;"'!"&amp;ADDRESS(ROW('Přihláška č. 1'!$F$18),COLUMN('Přihláška č. 1'!$F$18),4),TRUE),""))),"")</f>
        <v/>
      </c>
      <c r="O6" s="128" t="str">
        <f ca="1">TRIM(IF(celkem_formaci&gt;=A6,IF(G6=1,INDIRECT("'"&amp;data!B131&amp;"'!"&amp;ADDRESS(ROW('Přihláška č. 1'!$C$16),COLUMN('Přihláška č. 1'!$C$16),4),TRUE)&amp;" "&amp; INDIRECT("'"&amp;data!B131&amp;"'!"&amp;ADDRESS(ROW('Přihláška č. 1'!$D$16),COLUMN('Přihláška č. 1'!$D$16),4),TRUE),IF(G6=2,INDIRECT("'"&amp;data!B131&amp;"'!"&amp;ADDRESS(ROW('Přihláška č. 1'!$C$16),COLUMN('Přihláška č. 1'!$C$16),4),TRUE)&amp;" "&amp;INDIRECT("'"&amp;data!B131&amp;"'!"&amp;ADDRESS(ROW('Přihláška č. 1'!$D$16),COLUMN('Přihláška č. 1'!$D$16),4),TRUE)&amp; ", " &amp;INDIRECT("'"&amp;data!B131&amp;"'!"&amp;ADDRESS(ROW('Přihláška č. 1'!$C$17),COLUMN('Přihláška č. 1'!$C$17),4),TRUE)&amp;" "&amp;INDIRECT("'"&amp;data!B131&amp;"'!"&amp;ADDRESS(ROW('Přihláška č. 1'!$D$17),COLUMN('Přihláška č. 1'!$D$17),4),TRUE),IF(G6=3,INDIRECT("'"&amp;data!B131&amp;"'!"&amp;ADDRESS(ROW('Přihláška č. 1'!$C$16),COLUMN('Přihláška č. 1'!$C$16),4),TRUE)&amp;" "&amp; INDIRECT("'"&amp;data!B131&amp;"'!"&amp;ADDRESS(ROW('Přihláška č. 1'!$D$16),COLUMN('Přihláška č. 1'!$D$16),4),TRUE)&amp; ", " &amp;INDIRECT("'"&amp;data!B131&amp;"'!"&amp;ADDRESS(ROW('Přihláška č. 1'!$C$17),COLUMN('Přihláška č. 1'!$C$17),4),TRUE)&amp;" "&amp;INDIRECT("'"&amp;data!B131&amp;"'!"&amp;ADDRESS(ROW('Přihláška č. 1'!$D$17),COLUMN('Přihláška č. 1'!$D$17),4),TRUE)&amp; ", "&amp;INDIRECT("'"&amp;data!B131&amp;"'!"&amp;ADDRESS(ROW('Přihláška č. 1'!$C$18),COLUMN('Přihláška č. 1'!$C$18),4),TRUE)&amp;" "&amp;INDIRECT("'"&amp;data!B131&amp;"'!"&amp;ADDRESS(ROW('Přihláška č. 1'!$D$18),COLUMN('Přihláška č. 1'!$D$18),4),TRUE),""))),""))</f>
        <v/>
      </c>
      <c r="P6" s="127"/>
      <c r="Q6" s="128"/>
      <c r="R6" s="90"/>
    </row>
    <row r="7" spans="1:18" ht="15.75" x14ac:dyDescent="0.25">
      <c r="A7" s="126">
        <v>2</v>
      </c>
      <c r="B7" s="127" t="str">
        <f t="shared" ref="B7:B25" si="1">IF(C7="","",A7&amp;"."&amp;" od "&amp;C7)</f>
        <v/>
      </c>
      <c r="C7" s="90" t="str">
        <f t="shared" si="0"/>
        <v/>
      </c>
      <c r="D7" s="90" t="str">
        <f ca="1">'Přehled přihlášek'!E16</f>
        <v/>
      </c>
      <c r="E7" s="91"/>
      <c r="F7" s="92" t="str">
        <f ca="1">IF(C7&lt;&gt;"",COUNTIF(INDIRECT("'"&amp;data!B132&amp;"'!"&amp;ADDRESS(ROW('Přihláška č. 1'!$E$9),COLUMN('Přihláška č. 1'!$E$9),4),TRUE),"*")+COUNTIF(INDIRECT("'"&amp;data!B132&amp;"'!"&amp;ADDRESS(ROW('Přihláška č. 1'!$E$10),COLUMN('Přihláška č. 1'!$E$10),4),TRUE),"*"),"")</f>
        <v/>
      </c>
      <c r="G7" s="91" t="str">
        <f ca="1">'Přehled přihlášek'!F16</f>
        <v/>
      </c>
      <c r="H7" s="91" t="str">
        <f t="shared" ref="H7:H25" ca="1" si="2">IFERROR(F7+G7,"")</f>
        <v/>
      </c>
      <c r="I7" s="91" t="str">
        <f ca="1">IF(INDIRECT("'"&amp;data!B132&amp;"'!"&amp;ADDRESS(ROW('Přihláška č. 1'!$D$5),COLUMN('Přihláška č. 1'!$D$5),4),TRUE)=0,"",INDIRECT("'"&amp;data!B132&amp;"'!"&amp;ADDRESS(ROW('Přihláška č. 1'!$D$5),COLUMN('Přihláška č. 1'!$D$5),4),TRUE))</f>
        <v/>
      </c>
      <c r="J7" s="91" t="str">
        <f ca="1">IF(INDIRECT("'"&amp;data!B132&amp;"'!"&amp;ADDRESS(ROW('Přihláška č. 1'!$D$8),COLUMN('Přihláška č. 1'!$D$8),4),TRUE)=0,"",INDIRECT("'"&amp;data!B132&amp;"'!"&amp;ADDRESS(ROW('Přihláška č. 1'!$D$8),COLUMN('Přihláška č. 1'!$D$8),4),TRUE))</f>
        <v/>
      </c>
      <c r="K7" s="91" t="str">
        <f ca="1">IF(IF(INDIRECT("'"&amp;data!B132&amp;"'!"&amp;ADDRESS(ROW('Přihláška č. 1'!$E$10),COLUMN('Přihláška č. 1'!$E$10),4),TRUE)="",INDIRECT("'"&amp;data!B132&amp;"'!"&amp;ADDRESS(ROW('Přihláška č. 1'!$E$9),COLUMN('Přihláška č. 1'!$E$9),4),TRUE),CONCATENATE(INDIRECT("'"&amp;data!B132&amp;"'!"&amp;ADDRESS(ROW('Přihláška č. 1'!$E$9),COLUMN('Přihláška č. 1'!$E$9),4),TRUE),", ",INDIRECT("'"&amp;data!B132&amp;"'!"&amp;ADDRESS(ROW('Přihláška č. 1'!$E$10),COLUMN('Přihláška č. 1'!$E$10),4),TRUE)))=0,"",IF(INDIRECT("'"&amp;data!B132&amp;"'!"&amp;ADDRESS(ROW('Přihláška č. 1'!$E$10),COLUMN('Přihláška č. 1'!$E$10),4),TRUE)="",INDIRECT("'"&amp;data!B132&amp;"'!"&amp;ADDRESS(ROW('Přihláška č. 1'!$E$9),COLUMN('Přihláška č. 1'!$E$9),4),TRUE),CONCATENATE(INDIRECT("'"&amp;data!B132&amp;"'!"&amp;ADDRESS(ROW('Přihláška č. 1'!$E$9),COLUMN('Přihláška č. 1'!$E$9),4),TRUE),", ",INDIRECT("'"&amp;data!B132&amp;"'!"&amp;ADDRESS(ROW('Přihláška č. 1'!$E$10),COLUMN('Přihláška č. 1'!$E$10),4),TRUE))))</f>
        <v/>
      </c>
      <c r="L7" s="66" t="str">
        <f ca="1">'Přehled přihlášek'!G16</f>
        <v/>
      </c>
      <c r="M7" s="134" t="str">
        <f ca="1">'Přehled přihlášek'!D16</f>
        <v/>
      </c>
      <c r="N7" s="139" t="str">
        <f ca="1">IF(celkem_formaci&gt;=A7,IF(G7=1,INDIRECT("'"&amp;data!B132&amp;"'!"&amp;ADDRESS(ROW('Přihláška č. 1'!$F$16),COLUMN('Přihláška č. 1'!$F$16),4),TRUE),IF(G7=2,INDIRECT("'"&amp;data!B132&amp;"'!"&amp;ADDRESS(ROW('Přihláška č. 1'!$F$16),COLUMN('Přihláška č. 1'!$F$16),4),TRUE)&amp;", "&amp;INDIRECT("'"&amp;data!B132&amp;"'!"&amp;ADDRESS(ROW('Přihláška č. 1'!$F$17),COLUMN('Přihláška č. 1'!$F$17),4),TRUE),IF(G7=3,INDIRECT("'"&amp;data!B132&amp;"'!"&amp;ADDRESS(ROW('Přihláška č. 1'!$F$16),COLUMN('Přihláška č. 1'!$F$16),4),TRUE)&amp;", "&amp;INDIRECT("'"&amp;data!B132&amp;"'!"&amp;ADDRESS(ROW('Přihláška č. 1'!$F$17),COLUMN('Přihláška č. 1'!$F$17),4),TRUE)&amp;", "&amp;INDIRECT("'"&amp;data!B132&amp;"'!"&amp;ADDRESS(ROW('Přihláška č. 1'!$F$18),COLUMN('Přihláška č. 1'!$F$18),4),TRUE),""))),"")</f>
        <v/>
      </c>
      <c r="O7" s="128" t="str">
        <f ca="1">TRIM(IF(celkem_formaci&gt;=A7,IF(G7=1,INDIRECT("'"&amp;data!B132&amp;"'!"&amp;ADDRESS(ROW('Přihláška č. 1'!$C$16),COLUMN('Přihláška č. 1'!$C$16),4),TRUE)&amp;" "&amp; INDIRECT("'"&amp;data!B132&amp;"'!"&amp;ADDRESS(ROW('Přihláška č. 1'!$D$16),COLUMN('Přihláška č. 1'!$D$16),4),TRUE),IF(G7=2,INDIRECT("'"&amp;data!B132&amp;"'!"&amp;ADDRESS(ROW('Přihláška č. 1'!$C$16),COLUMN('Přihláška č. 1'!$C$16),4),TRUE)&amp;" "&amp;INDIRECT("'"&amp;data!B132&amp;"'!"&amp;ADDRESS(ROW('Přihláška č. 1'!$D$16),COLUMN('Přihláška č. 1'!$D$16),4),TRUE)&amp; ", " &amp;INDIRECT("'"&amp;data!B132&amp;"'!"&amp;ADDRESS(ROW('Přihláška č. 1'!$C$17),COLUMN('Přihláška č. 1'!$C$17),4),TRUE)&amp;" "&amp;INDIRECT("'"&amp;data!B132&amp;"'!"&amp;ADDRESS(ROW('Přihláška č. 1'!$D$17),COLUMN('Přihláška č. 1'!$D$17),4),TRUE),IF(G7=3,INDIRECT("'"&amp;data!B132&amp;"'!"&amp;ADDRESS(ROW('Přihláška č. 1'!$C$16),COLUMN('Přihláška č. 1'!$C$16),4),TRUE)&amp;" "&amp; INDIRECT("'"&amp;data!B132&amp;"'!"&amp;ADDRESS(ROW('Přihláška č. 1'!$D$16),COLUMN('Přihláška č. 1'!$D$16),4),TRUE)&amp; ", " &amp;INDIRECT("'"&amp;data!B132&amp;"'!"&amp;ADDRESS(ROW('Přihláška č. 1'!$C$17),COLUMN('Přihláška č. 1'!$C$17),4),TRUE)&amp;" "&amp;INDIRECT("'"&amp;data!B132&amp;"'!"&amp;ADDRESS(ROW('Přihláška č. 1'!$D$17),COLUMN('Přihláška č. 1'!$D$17),4),TRUE)&amp; ", "&amp;INDIRECT("'"&amp;data!B132&amp;"'!"&amp;ADDRESS(ROW('Přihláška č. 1'!$C$18),COLUMN('Přihláška č. 1'!$C$18),4),TRUE)&amp;" "&amp;INDIRECT("'"&amp;data!B132&amp;"'!"&amp;ADDRESS(ROW('Přihláška č. 1'!$D$18),COLUMN('Přihláška č. 1'!$D$18),4),TRUE),""))),""))</f>
        <v/>
      </c>
      <c r="P7" s="127"/>
      <c r="Q7" s="128"/>
      <c r="R7" s="90"/>
    </row>
    <row r="8" spans="1:18" ht="15.75" x14ac:dyDescent="0.25">
      <c r="A8" s="126">
        <v>3</v>
      </c>
      <c r="B8" s="127" t="str">
        <f t="shared" si="1"/>
        <v/>
      </c>
      <c r="C8" s="90" t="str">
        <f t="shared" si="0"/>
        <v/>
      </c>
      <c r="D8" s="90" t="str">
        <f ca="1">'Přehled přihlášek'!E17</f>
        <v/>
      </c>
      <c r="E8" s="91"/>
      <c r="F8" s="92" t="str">
        <f ca="1">IF(C8&lt;&gt;"",COUNTIF(INDIRECT("'"&amp;data!B133&amp;"'!"&amp;ADDRESS(ROW('Přihláška č. 1'!$E$9),COLUMN('Přihláška č. 1'!$E$9),4),TRUE),"*")+COUNTIF(INDIRECT("'"&amp;data!B133&amp;"'!"&amp;ADDRESS(ROW('Přihláška č. 1'!$E$10),COLUMN('Přihláška č. 1'!$E$10),4),TRUE),"*"),"")</f>
        <v/>
      </c>
      <c r="G8" s="91" t="str">
        <f ca="1">'Přehled přihlášek'!F17</f>
        <v/>
      </c>
      <c r="H8" s="91" t="str">
        <f t="shared" ca="1" si="2"/>
        <v/>
      </c>
      <c r="I8" s="91" t="str">
        <f ca="1">IF(INDIRECT("'"&amp;data!B133&amp;"'!"&amp;ADDRESS(ROW('Přihláška č. 1'!$D$5),COLUMN('Přihláška č. 1'!$D$5),4),TRUE)=0,"",INDIRECT("'"&amp;data!B133&amp;"'!"&amp;ADDRESS(ROW('Přihláška č. 1'!$D$5),COLUMN('Přihláška č. 1'!$D$5),4),TRUE))</f>
        <v/>
      </c>
      <c r="J8" s="91" t="str">
        <f ca="1">IF(INDIRECT("'"&amp;data!B133&amp;"'!"&amp;ADDRESS(ROW('Přihláška č. 1'!$D$8),COLUMN('Přihláška č. 1'!$D$8),4),TRUE)=0,"",INDIRECT("'"&amp;data!B133&amp;"'!"&amp;ADDRESS(ROW('Přihláška č. 1'!$D$8),COLUMN('Přihláška č. 1'!$D$8),4),TRUE))</f>
        <v/>
      </c>
      <c r="K8" s="91" t="str">
        <f ca="1">IF(IF(INDIRECT("'"&amp;data!B133&amp;"'!"&amp;ADDRESS(ROW('Přihláška č. 1'!$E$10),COLUMN('Přihláška č. 1'!$E$10),4),TRUE)="",INDIRECT("'"&amp;data!B133&amp;"'!"&amp;ADDRESS(ROW('Přihláška č. 1'!$E$9),COLUMN('Přihláška č. 1'!$E$9),4),TRUE),CONCATENATE(INDIRECT("'"&amp;data!B133&amp;"'!"&amp;ADDRESS(ROW('Přihláška č. 1'!$E$9),COLUMN('Přihláška č. 1'!$E$9),4),TRUE),", ",INDIRECT("'"&amp;data!B133&amp;"'!"&amp;ADDRESS(ROW('Přihláška č. 1'!$E$10),COLUMN('Přihláška č. 1'!$E$10),4),TRUE)))=0,"",IF(INDIRECT("'"&amp;data!B133&amp;"'!"&amp;ADDRESS(ROW('Přihláška č. 1'!$E$10),COLUMN('Přihláška č. 1'!$E$10),4),TRUE)="",INDIRECT("'"&amp;data!B133&amp;"'!"&amp;ADDRESS(ROW('Přihláška č. 1'!$E$9),COLUMN('Přihláška č. 1'!$E$9),4),TRUE),CONCATENATE(INDIRECT("'"&amp;data!B133&amp;"'!"&amp;ADDRESS(ROW('Přihláška č. 1'!$E$9),COLUMN('Přihláška č. 1'!$E$9),4),TRUE),", ",INDIRECT("'"&amp;data!B133&amp;"'!"&amp;ADDRESS(ROW('Přihláška č. 1'!$E$10),COLUMN('Přihláška č. 1'!$E$10),4),TRUE))))</f>
        <v/>
      </c>
      <c r="L8" s="66" t="str">
        <f ca="1">'Přehled přihlášek'!G17</f>
        <v/>
      </c>
      <c r="M8" s="134" t="str">
        <f ca="1">'Přehled přihlášek'!D17</f>
        <v/>
      </c>
      <c r="N8" s="139" t="str">
        <f ca="1">IF(celkem_formaci&gt;=A8,IF(G8=1,INDIRECT("'"&amp;data!B133&amp;"'!"&amp;ADDRESS(ROW('Přihláška č. 1'!$F$16),COLUMN('Přihláška č. 1'!$F$16),4),TRUE),IF(G8=2,INDIRECT("'"&amp;data!B133&amp;"'!"&amp;ADDRESS(ROW('Přihláška č. 1'!$F$16),COLUMN('Přihláška č. 1'!$F$16),4),TRUE)&amp;", "&amp;INDIRECT("'"&amp;data!B133&amp;"'!"&amp;ADDRESS(ROW('Přihláška č. 1'!$F$17),COLUMN('Přihláška č. 1'!$F$17),4),TRUE),IF(G8=3,INDIRECT("'"&amp;data!B133&amp;"'!"&amp;ADDRESS(ROW('Přihláška č. 1'!$F$16),COLUMN('Přihláška č. 1'!$F$16),4),TRUE)&amp;", "&amp;INDIRECT("'"&amp;data!B133&amp;"'!"&amp;ADDRESS(ROW('Přihláška č. 1'!$F$17),COLUMN('Přihláška č. 1'!$F$17),4),TRUE)&amp;", "&amp;INDIRECT("'"&amp;data!B133&amp;"'!"&amp;ADDRESS(ROW('Přihláška č. 1'!$F$18),COLUMN('Přihláška č. 1'!$F$18),4),TRUE),""))),"")</f>
        <v/>
      </c>
      <c r="O8" s="128" t="str">
        <f ca="1">TRIM(IF(celkem_formaci&gt;=A8,IF(G8=1,INDIRECT("'"&amp;data!B133&amp;"'!"&amp;ADDRESS(ROW('Přihláška č. 1'!$C$16),COLUMN('Přihláška č. 1'!$C$16),4),TRUE)&amp;" "&amp; INDIRECT("'"&amp;data!B133&amp;"'!"&amp;ADDRESS(ROW('Přihláška č. 1'!$D$16),COLUMN('Přihláška č. 1'!$D$16),4),TRUE),IF(G8=2,INDIRECT("'"&amp;data!B133&amp;"'!"&amp;ADDRESS(ROW('Přihláška č. 1'!$C$16),COLUMN('Přihláška č. 1'!$C$16),4),TRUE)&amp;" "&amp;INDIRECT("'"&amp;data!B133&amp;"'!"&amp;ADDRESS(ROW('Přihláška č. 1'!$D$16),COLUMN('Přihláška č. 1'!$D$16),4),TRUE)&amp; ", " &amp;INDIRECT("'"&amp;data!B133&amp;"'!"&amp;ADDRESS(ROW('Přihláška č. 1'!$C$17),COLUMN('Přihláška č. 1'!$C$17),4),TRUE)&amp;" "&amp;INDIRECT("'"&amp;data!B133&amp;"'!"&amp;ADDRESS(ROW('Přihláška č. 1'!$D$17),COLUMN('Přihláška č. 1'!$D$17),4),TRUE),IF(G8=3,INDIRECT("'"&amp;data!B133&amp;"'!"&amp;ADDRESS(ROW('Přihláška č. 1'!$C$16),COLUMN('Přihláška č. 1'!$C$16),4),TRUE)&amp;" "&amp; INDIRECT("'"&amp;data!B133&amp;"'!"&amp;ADDRESS(ROW('Přihláška č. 1'!$D$16),COLUMN('Přihláška č. 1'!$D$16),4),TRUE)&amp; ", " &amp;INDIRECT("'"&amp;data!B133&amp;"'!"&amp;ADDRESS(ROW('Přihláška č. 1'!$C$17),COLUMN('Přihláška č. 1'!$C$17),4),TRUE)&amp;" "&amp;INDIRECT("'"&amp;data!B133&amp;"'!"&amp;ADDRESS(ROW('Přihláška č. 1'!$D$17),COLUMN('Přihláška č. 1'!$D$17),4),TRUE)&amp; ", "&amp;INDIRECT("'"&amp;data!B133&amp;"'!"&amp;ADDRESS(ROW('Přihláška č. 1'!$C$18),COLUMN('Přihláška č. 1'!$C$18),4),TRUE)&amp;" "&amp;INDIRECT("'"&amp;data!B133&amp;"'!"&amp;ADDRESS(ROW('Přihláška č. 1'!$D$18),COLUMN('Přihláška č. 1'!$D$18),4),TRUE),""))),""))</f>
        <v/>
      </c>
      <c r="P8" s="127"/>
      <c r="Q8" s="128"/>
      <c r="R8" s="90"/>
    </row>
    <row r="9" spans="1:18" ht="15.75" x14ac:dyDescent="0.25">
      <c r="A9" s="126">
        <v>4</v>
      </c>
      <c r="B9" s="127" t="str">
        <f t="shared" si="1"/>
        <v/>
      </c>
      <c r="C9" s="90" t="str">
        <f t="shared" si="0"/>
        <v/>
      </c>
      <c r="D9" s="90" t="str">
        <f ca="1">'Přehled přihlášek'!E18</f>
        <v/>
      </c>
      <c r="E9" s="91"/>
      <c r="F9" s="92" t="str">
        <f ca="1">IF(C9&lt;&gt;"",COUNTIF(INDIRECT("'"&amp;data!B134&amp;"'!"&amp;ADDRESS(ROW('Přihláška č. 1'!$E$9),COLUMN('Přihláška č. 1'!$E$9),4),TRUE),"*")+COUNTIF(INDIRECT("'"&amp;data!B134&amp;"'!"&amp;ADDRESS(ROW('Přihláška č. 1'!$E$10),COLUMN('Přihláška č. 1'!$E$10),4),TRUE),"*"),"")</f>
        <v/>
      </c>
      <c r="G9" s="91" t="str">
        <f ca="1">'Přehled přihlášek'!F18</f>
        <v/>
      </c>
      <c r="H9" s="91" t="str">
        <f t="shared" ca="1" si="2"/>
        <v/>
      </c>
      <c r="I9" s="91" t="str">
        <f ca="1">IF(INDIRECT("'"&amp;data!B134&amp;"'!"&amp;ADDRESS(ROW('Přihláška č. 1'!$D$5),COLUMN('Přihláška č. 1'!$D$5),4),TRUE)=0,"",INDIRECT("'"&amp;data!B134&amp;"'!"&amp;ADDRESS(ROW('Přihláška č. 1'!$D$5),COLUMN('Přihláška č. 1'!$D$5),4),TRUE))</f>
        <v/>
      </c>
      <c r="J9" s="91" t="str">
        <f ca="1">IF(INDIRECT("'"&amp;data!B134&amp;"'!"&amp;ADDRESS(ROW('Přihláška č. 1'!$D$8),COLUMN('Přihláška č. 1'!$D$8),4),TRUE)=0,"",INDIRECT("'"&amp;data!B134&amp;"'!"&amp;ADDRESS(ROW('Přihláška č. 1'!$D$8),COLUMN('Přihláška č. 1'!$D$8),4),TRUE))</f>
        <v/>
      </c>
      <c r="K9" s="91" t="str">
        <f ca="1">IF(IF(INDIRECT("'"&amp;data!B134&amp;"'!"&amp;ADDRESS(ROW('Přihláška č. 1'!$E$10),COLUMN('Přihláška č. 1'!$E$10),4),TRUE)="",INDIRECT("'"&amp;data!B134&amp;"'!"&amp;ADDRESS(ROW('Přihláška č. 1'!$E$9),COLUMN('Přihláška č. 1'!$E$9),4),TRUE),CONCATENATE(INDIRECT("'"&amp;data!B134&amp;"'!"&amp;ADDRESS(ROW('Přihláška č. 1'!$E$9),COLUMN('Přihláška č. 1'!$E$9),4),TRUE),", ",INDIRECT("'"&amp;data!B134&amp;"'!"&amp;ADDRESS(ROW('Přihláška č. 1'!$E$10),COLUMN('Přihláška č. 1'!$E$10),4),TRUE)))=0,"",IF(INDIRECT("'"&amp;data!B134&amp;"'!"&amp;ADDRESS(ROW('Přihláška č. 1'!$E$10),COLUMN('Přihláška č. 1'!$E$10),4),TRUE)="",INDIRECT("'"&amp;data!B134&amp;"'!"&amp;ADDRESS(ROW('Přihláška č. 1'!$E$9),COLUMN('Přihláška č. 1'!$E$9),4),TRUE),CONCATENATE(INDIRECT("'"&amp;data!B134&amp;"'!"&amp;ADDRESS(ROW('Přihláška č. 1'!$E$9),COLUMN('Přihláška č. 1'!$E$9),4),TRUE),", ",INDIRECT("'"&amp;data!B134&amp;"'!"&amp;ADDRESS(ROW('Přihláška č. 1'!$E$10),COLUMN('Přihláška č. 1'!$E$10),4),TRUE))))</f>
        <v/>
      </c>
      <c r="L9" s="66" t="str">
        <f ca="1">'Přehled přihlášek'!G18</f>
        <v/>
      </c>
      <c r="M9" s="134" t="str">
        <f ca="1">'Přehled přihlášek'!D18</f>
        <v/>
      </c>
      <c r="N9" s="139" t="str">
        <f ca="1">IF(celkem_formaci&gt;=A9,IF(G9=1,INDIRECT("'"&amp;data!B134&amp;"'!"&amp;ADDRESS(ROW('Přihláška č. 1'!$F$16),COLUMN('Přihláška č. 1'!$F$16),4),TRUE),IF(G9=2,INDIRECT("'"&amp;data!B134&amp;"'!"&amp;ADDRESS(ROW('Přihláška č. 1'!$F$16),COLUMN('Přihláška č. 1'!$F$16),4),TRUE)&amp;", "&amp;INDIRECT("'"&amp;data!B134&amp;"'!"&amp;ADDRESS(ROW('Přihláška č. 1'!$F$17),COLUMN('Přihláška č. 1'!$F$17),4),TRUE),IF(G9=3,INDIRECT("'"&amp;data!B134&amp;"'!"&amp;ADDRESS(ROW('Přihláška č. 1'!$F$16),COLUMN('Přihláška č. 1'!$F$16),4),TRUE)&amp;", "&amp;INDIRECT("'"&amp;data!B134&amp;"'!"&amp;ADDRESS(ROW('Přihláška č. 1'!$F$17),COLUMN('Přihláška č. 1'!$F$17),4),TRUE)&amp;", "&amp;INDIRECT("'"&amp;data!B134&amp;"'!"&amp;ADDRESS(ROW('Přihláška č. 1'!$F$18),COLUMN('Přihláška č. 1'!$F$18),4),TRUE),""))),"")</f>
        <v/>
      </c>
      <c r="O9" s="128" t="str">
        <f ca="1">TRIM(IF(celkem_formaci&gt;=A9,IF(G9=1,INDIRECT("'"&amp;data!B134&amp;"'!"&amp;ADDRESS(ROW('Přihláška č. 1'!$C$16),COLUMN('Přihláška č. 1'!$C$16),4),TRUE)&amp;" "&amp; INDIRECT("'"&amp;data!B134&amp;"'!"&amp;ADDRESS(ROW('Přihláška č. 1'!$D$16),COLUMN('Přihláška č. 1'!$D$16),4),TRUE),IF(G9=2,INDIRECT("'"&amp;data!B134&amp;"'!"&amp;ADDRESS(ROW('Přihláška č. 1'!$C$16),COLUMN('Přihláška č. 1'!$C$16),4),TRUE)&amp;" "&amp;INDIRECT("'"&amp;data!B134&amp;"'!"&amp;ADDRESS(ROW('Přihláška č. 1'!$D$16),COLUMN('Přihláška č. 1'!$D$16),4),TRUE)&amp; ", " &amp;INDIRECT("'"&amp;data!B134&amp;"'!"&amp;ADDRESS(ROW('Přihláška č. 1'!$C$17),COLUMN('Přihláška č. 1'!$C$17),4),TRUE)&amp;" "&amp;INDIRECT("'"&amp;data!B134&amp;"'!"&amp;ADDRESS(ROW('Přihláška č. 1'!$D$17),COLUMN('Přihláška č. 1'!$D$17),4),TRUE),IF(G9=3,INDIRECT("'"&amp;data!B134&amp;"'!"&amp;ADDRESS(ROW('Přihláška č. 1'!$C$16),COLUMN('Přihláška č. 1'!$C$16),4),TRUE)&amp;" "&amp; INDIRECT("'"&amp;data!B134&amp;"'!"&amp;ADDRESS(ROW('Přihláška č. 1'!$D$16),COLUMN('Přihláška č. 1'!$D$16),4),TRUE)&amp; ", " &amp;INDIRECT("'"&amp;data!B134&amp;"'!"&amp;ADDRESS(ROW('Přihláška č. 1'!$C$17),COLUMN('Přihláška č. 1'!$C$17),4),TRUE)&amp;" "&amp;INDIRECT("'"&amp;data!B134&amp;"'!"&amp;ADDRESS(ROW('Přihláška č. 1'!$D$17),COLUMN('Přihláška č. 1'!$D$17),4),TRUE)&amp; ", "&amp;INDIRECT("'"&amp;data!B134&amp;"'!"&amp;ADDRESS(ROW('Přihláška č. 1'!$C$18),COLUMN('Přihláška č. 1'!$C$18),4),TRUE)&amp;" "&amp;INDIRECT("'"&amp;data!B134&amp;"'!"&amp;ADDRESS(ROW('Přihláška č. 1'!$D$18),COLUMN('Přihláška č. 1'!$D$18),4),TRUE),""))),""))</f>
        <v/>
      </c>
      <c r="P9" s="127"/>
      <c r="Q9" s="128"/>
      <c r="R9" s="90"/>
    </row>
    <row r="10" spans="1:18" ht="15.75" x14ac:dyDescent="0.25">
      <c r="A10" s="126">
        <v>5</v>
      </c>
      <c r="B10" s="127" t="str">
        <f t="shared" si="1"/>
        <v/>
      </c>
      <c r="C10" s="90" t="str">
        <f t="shared" si="0"/>
        <v/>
      </c>
      <c r="D10" s="90" t="str">
        <f ca="1">'Přehled přihlášek'!E19</f>
        <v/>
      </c>
      <c r="E10" s="91"/>
      <c r="F10" s="92" t="str">
        <f ca="1">IF(C10&lt;&gt;"",COUNTIF(INDIRECT("'"&amp;data!B135&amp;"'!"&amp;ADDRESS(ROW('Přihláška č. 1'!$E$9),COLUMN('Přihláška č. 1'!$E$9),4),TRUE),"*")+COUNTIF(INDIRECT("'"&amp;data!B135&amp;"'!"&amp;ADDRESS(ROW('Přihláška č. 1'!$E$10),COLUMN('Přihláška č. 1'!$E$10),4),TRUE),"*"),"")</f>
        <v/>
      </c>
      <c r="G10" s="91" t="str">
        <f ca="1">'Přehled přihlášek'!F19</f>
        <v/>
      </c>
      <c r="H10" s="91" t="str">
        <f t="shared" ca="1" si="2"/>
        <v/>
      </c>
      <c r="I10" s="91" t="str">
        <f ca="1">IF(INDIRECT("'"&amp;data!B135&amp;"'!"&amp;ADDRESS(ROW('Přihláška č. 1'!$D$5),COLUMN('Přihláška č. 1'!$D$5),4),TRUE)=0,"",INDIRECT("'"&amp;data!B135&amp;"'!"&amp;ADDRESS(ROW('Přihláška č. 1'!$D$5),COLUMN('Přihláška č. 1'!$D$5),4),TRUE))</f>
        <v/>
      </c>
      <c r="J10" s="91" t="str">
        <f ca="1">IF(INDIRECT("'"&amp;data!B135&amp;"'!"&amp;ADDRESS(ROW('Přihláška č. 1'!$D$8),COLUMN('Přihláška č. 1'!$D$8),4),TRUE)=0,"",INDIRECT("'"&amp;data!B135&amp;"'!"&amp;ADDRESS(ROW('Přihláška č. 1'!$D$8),COLUMN('Přihláška č. 1'!$D$8),4),TRUE))</f>
        <v/>
      </c>
      <c r="K10" s="91" t="str">
        <f ca="1">IF(IF(INDIRECT("'"&amp;data!B135&amp;"'!"&amp;ADDRESS(ROW('Přihláška č. 1'!$E$10),COLUMN('Přihláška č. 1'!$E$10),4),TRUE)="",INDIRECT("'"&amp;data!B135&amp;"'!"&amp;ADDRESS(ROW('Přihláška č. 1'!$E$9),COLUMN('Přihláška č. 1'!$E$9),4),TRUE),CONCATENATE(INDIRECT("'"&amp;data!B135&amp;"'!"&amp;ADDRESS(ROW('Přihláška č. 1'!$E$9),COLUMN('Přihláška č. 1'!$E$9),4),TRUE),", ",INDIRECT("'"&amp;data!B135&amp;"'!"&amp;ADDRESS(ROW('Přihláška č. 1'!$E$10),COLUMN('Přihláška č. 1'!$E$10),4),TRUE)))=0,"",IF(INDIRECT("'"&amp;data!B135&amp;"'!"&amp;ADDRESS(ROW('Přihláška č. 1'!$E$10),COLUMN('Přihláška č. 1'!$E$10),4),TRUE)="",INDIRECT("'"&amp;data!B135&amp;"'!"&amp;ADDRESS(ROW('Přihláška č. 1'!$E$9),COLUMN('Přihláška č. 1'!$E$9),4),TRUE),CONCATENATE(INDIRECT("'"&amp;data!B135&amp;"'!"&amp;ADDRESS(ROW('Přihláška č. 1'!$E$9),COLUMN('Přihláška č. 1'!$E$9),4),TRUE),", ",INDIRECT("'"&amp;data!B135&amp;"'!"&amp;ADDRESS(ROW('Přihláška č. 1'!$E$10),COLUMN('Přihláška č. 1'!$E$10),4),TRUE))))</f>
        <v/>
      </c>
      <c r="L10" s="66" t="str">
        <f ca="1">'Přehled přihlášek'!G19</f>
        <v/>
      </c>
      <c r="M10" s="134" t="str">
        <f ca="1">'Přehled přihlášek'!D19</f>
        <v/>
      </c>
      <c r="N10" s="139" t="str">
        <f ca="1">IF(celkem_formaci&gt;=A10,IF(G10=1,INDIRECT("'"&amp;data!B135&amp;"'!"&amp;ADDRESS(ROW('Přihláška č. 1'!$F$16),COLUMN('Přihláška č. 1'!$F$16),4),TRUE),IF(G10=2,INDIRECT("'"&amp;data!B135&amp;"'!"&amp;ADDRESS(ROW('Přihláška č. 1'!$F$16),COLUMN('Přihláška č. 1'!$F$16),4),TRUE)&amp;", "&amp;INDIRECT("'"&amp;data!B135&amp;"'!"&amp;ADDRESS(ROW('Přihláška č. 1'!$F$17),COLUMN('Přihláška č. 1'!$F$17),4),TRUE),IF(G10=3,INDIRECT("'"&amp;data!B135&amp;"'!"&amp;ADDRESS(ROW('Přihláška č. 1'!$F$16),COLUMN('Přihláška č. 1'!$F$16),4),TRUE)&amp;", "&amp;INDIRECT("'"&amp;data!B135&amp;"'!"&amp;ADDRESS(ROW('Přihláška č. 1'!$F$17),COLUMN('Přihláška č. 1'!$F$17),4),TRUE)&amp;", "&amp;INDIRECT("'"&amp;data!B135&amp;"'!"&amp;ADDRESS(ROW('Přihláška č. 1'!$F$18),COLUMN('Přihláška č. 1'!$F$18),4),TRUE),""))),"")</f>
        <v/>
      </c>
      <c r="O10" s="128" t="str">
        <f ca="1">TRIM(IF(celkem_formaci&gt;=A10,IF(G10=1,INDIRECT("'"&amp;data!B135&amp;"'!"&amp;ADDRESS(ROW('Přihláška č. 1'!$C$16),COLUMN('Přihláška č. 1'!$C$16),4),TRUE)&amp;" "&amp; INDIRECT("'"&amp;data!B135&amp;"'!"&amp;ADDRESS(ROW('Přihláška č. 1'!$D$16),COLUMN('Přihláška č. 1'!$D$16),4),TRUE),IF(G10=2,INDIRECT("'"&amp;data!B135&amp;"'!"&amp;ADDRESS(ROW('Přihláška č. 1'!$C$16),COLUMN('Přihláška č. 1'!$C$16),4),TRUE)&amp;" "&amp;INDIRECT("'"&amp;data!B135&amp;"'!"&amp;ADDRESS(ROW('Přihláška č. 1'!$D$16),COLUMN('Přihláška č. 1'!$D$16),4),TRUE)&amp; ", " &amp;INDIRECT("'"&amp;data!B135&amp;"'!"&amp;ADDRESS(ROW('Přihláška č. 1'!$C$17),COLUMN('Přihláška č. 1'!$C$17),4),TRUE)&amp;" "&amp;INDIRECT("'"&amp;data!B135&amp;"'!"&amp;ADDRESS(ROW('Přihláška č. 1'!$D$17),COLUMN('Přihláška č. 1'!$D$17),4),TRUE),IF(G10=3,INDIRECT("'"&amp;data!B135&amp;"'!"&amp;ADDRESS(ROW('Přihláška č. 1'!$C$16),COLUMN('Přihláška č. 1'!$C$16),4),TRUE)&amp;" "&amp; INDIRECT("'"&amp;data!B135&amp;"'!"&amp;ADDRESS(ROW('Přihláška č. 1'!$D$16),COLUMN('Přihláška č. 1'!$D$16),4),TRUE)&amp; ", " &amp;INDIRECT("'"&amp;data!B135&amp;"'!"&amp;ADDRESS(ROW('Přihláška č. 1'!$C$17),COLUMN('Přihláška č. 1'!$C$17),4),TRUE)&amp;" "&amp;INDIRECT("'"&amp;data!B135&amp;"'!"&amp;ADDRESS(ROW('Přihláška č. 1'!$D$17),COLUMN('Přihláška č. 1'!$D$17),4),TRUE)&amp; ", "&amp;INDIRECT("'"&amp;data!B135&amp;"'!"&amp;ADDRESS(ROW('Přihláška č. 1'!$C$18),COLUMN('Přihláška č. 1'!$C$18),4),TRUE)&amp;" "&amp;INDIRECT("'"&amp;data!B135&amp;"'!"&amp;ADDRESS(ROW('Přihláška č. 1'!$D$18),COLUMN('Přihláška č. 1'!$D$18),4),TRUE),""))),""))</f>
        <v/>
      </c>
      <c r="P10" s="127"/>
      <c r="Q10" s="128"/>
      <c r="R10" s="90"/>
    </row>
    <row r="11" spans="1:18" ht="15.75" x14ac:dyDescent="0.25">
      <c r="A11" s="126">
        <v>6</v>
      </c>
      <c r="B11" s="127" t="str">
        <f t="shared" si="1"/>
        <v/>
      </c>
      <c r="C11" s="90" t="str">
        <f t="shared" si="0"/>
        <v/>
      </c>
      <c r="D11" s="90" t="str">
        <f ca="1">'Přehled přihlášek'!E20</f>
        <v/>
      </c>
      <c r="E11" s="91"/>
      <c r="F11" s="92" t="str">
        <f ca="1">IF(C11&lt;&gt;"",COUNTIF(INDIRECT("'"&amp;data!B136&amp;"'!"&amp;ADDRESS(ROW('Přihláška č. 1'!$E$9),COLUMN('Přihláška č. 1'!$E$9),4),TRUE),"*")+COUNTIF(INDIRECT("'"&amp;data!B136&amp;"'!"&amp;ADDRESS(ROW('Přihláška č. 1'!$E$10),COLUMN('Přihláška č. 1'!$E$10),4),TRUE),"*"),"")</f>
        <v/>
      </c>
      <c r="G11" s="91" t="str">
        <f ca="1">'Přehled přihlášek'!F20</f>
        <v/>
      </c>
      <c r="H11" s="91" t="str">
        <f t="shared" ca="1" si="2"/>
        <v/>
      </c>
      <c r="I11" s="91" t="str">
        <f ca="1">IF(INDIRECT("'"&amp;data!B136&amp;"'!"&amp;ADDRESS(ROW('Přihláška č. 1'!$D$5),COLUMN('Přihláška č. 1'!$D$5),4),TRUE)=0,"",INDIRECT("'"&amp;data!B136&amp;"'!"&amp;ADDRESS(ROW('Přihláška č. 1'!$D$5),COLUMN('Přihláška č. 1'!$D$5),4),TRUE))</f>
        <v/>
      </c>
      <c r="J11" s="91" t="str">
        <f ca="1">IF(INDIRECT("'"&amp;data!B136&amp;"'!"&amp;ADDRESS(ROW('Přihláška č. 1'!$D$8),COLUMN('Přihláška č. 1'!$D$8),4),TRUE)=0,"",INDIRECT("'"&amp;data!B136&amp;"'!"&amp;ADDRESS(ROW('Přihláška č. 1'!$D$8),COLUMN('Přihláška č. 1'!$D$8),4),TRUE))</f>
        <v/>
      </c>
      <c r="K11" s="91" t="str">
        <f ca="1">IF(IF(INDIRECT("'"&amp;data!B136&amp;"'!"&amp;ADDRESS(ROW('Přihláška č. 1'!$E$10),COLUMN('Přihláška č. 1'!$E$10),4),TRUE)="",INDIRECT("'"&amp;data!B136&amp;"'!"&amp;ADDRESS(ROW('Přihláška č. 1'!$E$9),COLUMN('Přihláška č. 1'!$E$9),4),TRUE),CONCATENATE(INDIRECT("'"&amp;data!B136&amp;"'!"&amp;ADDRESS(ROW('Přihláška č. 1'!$E$9),COLUMN('Přihláška č. 1'!$E$9),4),TRUE),", ",INDIRECT("'"&amp;data!B136&amp;"'!"&amp;ADDRESS(ROW('Přihláška č. 1'!$E$10),COLUMN('Přihláška č. 1'!$E$10),4),TRUE)))=0,"",IF(INDIRECT("'"&amp;data!B136&amp;"'!"&amp;ADDRESS(ROW('Přihláška č. 1'!$E$10),COLUMN('Přihláška č. 1'!$E$10),4),TRUE)="",INDIRECT("'"&amp;data!B136&amp;"'!"&amp;ADDRESS(ROW('Přihláška č. 1'!$E$9),COLUMN('Přihláška č. 1'!$E$9),4),TRUE),CONCATENATE(INDIRECT("'"&amp;data!B136&amp;"'!"&amp;ADDRESS(ROW('Přihláška č. 1'!$E$9),COLUMN('Přihláška č. 1'!$E$9),4),TRUE),", ",INDIRECT("'"&amp;data!B136&amp;"'!"&amp;ADDRESS(ROW('Přihláška č. 1'!$E$10),COLUMN('Přihláška č. 1'!$E$10),4),TRUE))))</f>
        <v/>
      </c>
      <c r="L11" s="66" t="str">
        <f ca="1">'Přehled přihlášek'!G20</f>
        <v/>
      </c>
      <c r="M11" s="134" t="str">
        <f ca="1">'Přehled přihlášek'!D20</f>
        <v/>
      </c>
      <c r="N11" s="139" t="str">
        <f ca="1">IF(celkem_formaci&gt;=A11,IF(G11=1,INDIRECT("'"&amp;data!B136&amp;"'!"&amp;ADDRESS(ROW('Přihláška č. 1'!$F$16),COLUMN('Přihláška č. 1'!$F$16),4),TRUE),IF(G11=2,INDIRECT("'"&amp;data!B136&amp;"'!"&amp;ADDRESS(ROW('Přihláška č. 1'!$F$16),COLUMN('Přihláška č. 1'!$F$16),4),TRUE)&amp;", "&amp;INDIRECT("'"&amp;data!B136&amp;"'!"&amp;ADDRESS(ROW('Přihláška č. 1'!$F$17),COLUMN('Přihláška č. 1'!$F$17),4),TRUE),IF(G11=3,INDIRECT("'"&amp;data!B136&amp;"'!"&amp;ADDRESS(ROW('Přihláška č. 1'!$F$16),COLUMN('Přihláška č. 1'!$F$16),4),TRUE)&amp;", "&amp;INDIRECT("'"&amp;data!B136&amp;"'!"&amp;ADDRESS(ROW('Přihláška č. 1'!$F$17),COLUMN('Přihláška č. 1'!$F$17),4),TRUE)&amp;", "&amp;INDIRECT("'"&amp;data!B136&amp;"'!"&amp;ADDRESS(ROW('Přihláška č. 1'!$F$18),COLUMN('Přihláška č. 1'!$F$18),4),TRUE),""))),"")</f>
        <v/>
      </c>
      <c r="O11" s="128" t="str">
        <f ca="1">TRIM(IF(celkem_formaci&gt;=A11,IF(G11=1,INDIRECT("'"&amp;data!B136&amp;"'!"&amp;ADDRESS(ROW('Přihláška č. 1'!$C$16),COLUMN('Přihláška č. 1'!$C$16),4),TRUE)&amp;" "&amp; INDIRECT("'"&amp;data!B136&amp;"'!"&amp;ADDRESS(ROW('Přihláška č. 1'!$D$16),COLUMN('Přihláška č. 1'!$D$16),4),TRUE),IF(G11=2,INDIRECT("'"&amp;data!B136&amp;"'!"&amp;ADDRESS(ROW('Přihláška č. 1'!$C$16),COLUMN('Přihláška č. 1'!$C$16),4),TRUE)&amp;" "&amp;INDIRECT("'"&amp;data!B136&amp;"'!"&amp;ADDRESS(ROW('Přihláška č. 1'!$D$16),COLUMN('Přihláška č. 1'!$D$16),4),TRUE)&amp; ", " &amp;INDIRECT("'"&amp;data!B136&amp;"'!"&amp;ADDRESS(ROW('Přihláška č. 1'!$C$17),COLUMN('Přihláška č. 1'!$C$17),4),TRUE)&amp;" "&amp;INDIRECT("'"&amp;data!B136&amp;"'!"&amp;ADDRESS(ROW('Přihláška č. 1'!$D$17),COLUMN('Přihláška č. 1'!$D$17),4),TRUE),IF(G11=3,INDIRECT("'"&amp;data!B136&amp;"'!"&amp;ADDRESS(ROW('Přihláška č. 1'!$C$16),COLUMN('Přihláška č. 1'!$C$16),4),TRUE)&amp;" "&amp; INDIRECT("'"&amp;data!B136&amp;"'!"&amp;ADDRESS(ROW('Přihláška č. 1'!$D$16),COLUMN('Přihláška č. 1'!$D$16),4),TRUE)&amp; ", " &amp;INDIRECT("'"&amp;data!B136&amp;"'!"&amp;ADDRESS(ROW('Přihláška č. 1'!$C$17),COLUMN('Přihláška č. 1'!$C$17),4),TRUE)&amp;" "&amp;INDIRECT("'"&amp;data!B136&amp;"'!"&amp;ADDRESS(ROW('Přihláška č. 1'!$D$17),COLUMN('Přihláška č. 1'!$D$17),4),TRUE)&amp; ", "&amp;INDIRECT("'"&amp;data!B136&amp;"'!"&amp;ADDRESS(ROW('Přihláška č. 1'!$C$18),COLUMN('Přihláška č. 1'!$C$18),4),TRUE)&amp;" "&amp;INDIRECT("'"&amp;data!B136&amp;"'!"&amp;ADDRESS(ROW('Přihláška č. 1'!$D$18),COLUMN('Přihláška č. 1'!$D$18),4),TRUE),""))),""))</f>
        <v/>
      </c>
      <c r="P11" s="127"/>
      <c r="Q11" s="128"/>
      <c r="R11" s="90"/>
    </row>
    <row r="12" spans="1:18" ht="15.75" x14ac:dyDescent="0.25">
      <c r="A12" s="126">
        <v>7</v>
      </c>
      <c r="B12" s="127" t="str">
        <f t="shared" si="1"/>
        <v/>
      </c>
      <c r="C12" s="90" t="str">
        <f t="shared" si="0"/>
        <v/>
      </c>
      <c r="D12" s="90" t="str">
        <f ca="1">'Přehled přihlášek'!E21</f>
        <v/>
      </c>
      <c r="E12" s="91"/>
      <c r="F12" s="92" t="str">
        <f ca="1">IF(C12&lt;&gt;"",COUNTIF(INDIRECT("'"&amp;data!B137&amp;"'!"&amp;ADDRESS(ROW('Přihláška č. 1'!$E$9),COLUMN('Přihláška č. 1'!$E$9),4),TRUE),"*")+COUNTIF(INDIRECT("'"&amp;data!B137&amp;"'!"&amp;ADDRESS(ROW('Přihláška č. 1'!$E$10),COLUMN('Přihláška č. 1'!$E$10),4),TRUE),"*"),"")</f>
        <v/>
      </c>
      <c r="G12" s="91" t="str">
        <f ca="1">'Přehled přihlášek'!F21</f>
        <v/>
      </c>
      <c r="H12" s="91" t="str">
        <f t="shared" ca="1" si="2"/>
        <v/>
      </c>
      <c r="I12" s="91" t="str">
        <f ca="1">IF(INDIRECT("'"&amp;data!B137&amp;"'!"&amp;ADDRESS(ROW('Přihláška č. 1'!$D$5),COLUMN('Přihláška č. 1'!$D$5),4),TRUE)=0,"",INDIRECT("'"&amp;data!B137&amp;"'!"&amp;ADDRESS(ROW('Přihláška č. 1'!$D$5),COLUMN('Přihláška č. 1'!$D$5),4),TRUE))</f>
        <v/>
      </c>
      <c r="J12" s="91" t="str">
        <f ca="1">IF(INDIRECT("'"&amp;data!B137&amp;"'!"&amp;ADDRESS(ROW('Přihláška č. 1'!$D$8),COLUMN('Přihláška č. 1'!$D$8),4),TRUE)=0,"",INDIRECT("'"&amp;data!B137&amp;"'!"&amp;ADDRESS(ROW('Přihláška č. 1'!$D$8),COLUMN('Přihláška č. 1'!$D$8),4),TRUE))</f>
        <v/>
      </c>
      <c r="K12" s="91" t="str">
        <f ca="1">IF(IF(INDIRECT("'"&amp;data!B137&amp;"'!"&amp;ADDRESS(ROW('Přihláška č. 1'!$E$10),COLUMN('Přihláška č. 1'!$E$10),4),TRUE)="",INDIRECT("'"&amp;data!B137&amp;"'!"&amp;ADDRESS(ROW('Přihláška č. 1'!$E$9),COLUMN('Přihláška č. 1'!$E$9),4),TRUE),CONCATENATE(INDIRECT("'"&amp;data!B137&amp;"'!"&amp;ADDRESS(ROW('Přihláška č. 1'!$E$9),COLUMN('Přihláška č. 1'!$E$9),4),TRUE),", ",INDIRECT("'"&amp;data!B137&amp;"'!"&amp;ADDRESS(ROW('Přihláška č. 1'!$E$10),COLUMN('Přihláška č. 1'!$E$10),4),TRUE)))=0,"",IF(INDIRECT("'"&amp;data!B137&amp;"'!"&amp;ADDRESS(ROW('Přihláška č. 1'!$E$10),COLUMN('Přihláška č. 1'!$E$10),4),TRUE)="",INDIRECT("'"&amp;data!B137&amp;"'!"&amp;ADDRESS(ROW('Přihláška č. 1'!$E$9),COLUMN('Přihláška č. 1'!$E$9),4),TRUE),CONCATENATE(INDIRECT("'"&amp;data!B137&amp;"'!"&amp;ADDRESS(ROW('Přihláška č. 1'!$E$9),COLUMN('Přihláška č. 1'!$E$9),4),TRUE),", ",INDIRECT("'"&amp;data!B137&amp;"'!"&amp;ADDRESS(ROW('Přihláška č. 1'!$E$10),COLUMN('Přihláška č. 1'!$E$10),4),TRUE))))</f>
        <v/>
      </c>
      <c r="L12" s="66" t="str">
        <f ca="1">'Přehled přihlášek'!G21</f>
        <v/>
      </c>
      <c r="M12" s="134" t="str">
        <f ca="1">'Přehled přihlášek'!D21</f>
        <v/>
      </c>
      <c r="N12" s="139" t="str">
        <f ca="1">IF(celkem_formaci&gt;=A12,IF(G12=1,INDIRECT("'"&amp;data!B137&amp;"'!"&amp;ADDRESS(ROW('Přihláška č. 1'!$F$16),COLUMN('Přihláška č. 1'!$F$16),4),TRUE),IF(G12=2,INDIRECT("'"&amp;data!B137&amp;"'!"&amp;ADDRESS(ROW('Přihláška č. 1'!$F$16),COLUMN('Přihláška č. 1'!$F$16),4),TRUE)&amp;", "&amp;INDIRECT("'"&amp;data!B137&amp;"'!"&amp;ADDRESS(ROW('Přihláška č. 1'!$F$17),COLUMN('Přihláška č. 1'!$F$17),4),TRUE),IF(G12=3,INDIRECT("'"&amp;data!B137&amp;"'!"&amp;ADDRESS(ROW('Přihláška č. 1'!$F$16),COLUMN('Přihláška č. 1'!$F$16),4),TRUE)&amp;", "&amp;INDIRECT("'"&amp;data!B137&amp;"'!"&amp;ADDRESS(ROW('Přihláška č. 1'!$F$17),COLUMN('Přihláška č. 1'!$F$17),4),TRUE)&amp;", "&amp;INDIRECT("'"&amp;data!B137&amp;"'!"&amp;ADDRESS(ROW('Přihláška č. 1'!$F$18),COLUMN('Přihláška č. 1'!$F$18),4),TRUE),""))),"")</f>
        <v/>
      </c>
      <c r="O12" s="128" t="str">
        <f ca="1">TRIM(IF(celkem_formaci&gt;=A12,IF(G12=1,INDIRECT("'"&amp;data!B137&amp;"'!"&amp;ADDRESS(ROW('Přihláška č. 1'!$C$16),COLUMN('Přihláška č. 1'!$C$16),4),TRUE)&amp;" "&amp; INDIRECT("'"&amp;data!B137&amp;"'!"&amp;ADDRESS(ROW('Přihláška č. 1'!$D$16),COLUMN('Přihláška č. 1'!$D$16),4),TRUE),IF(G12=2,INDIRECT("'"&amp;data!B137&amp;"'!"&amp;ADDRESS(ROW('Přihláška č. 1'!$C$16),COLUMN('Přihláška č. 1'!$C$16),4),TRUE)&amp;" "&amp;INDIRECT("'"&amp;data!B137&amp;"'!"&amp;ADDRESS(ROW('Přihláška č. 1'!$D$16),COLUMN('Přihláška č. 1'!$D$16),4),TRUE)&amp; ", " &amp;INDIRECT("'"&amp;data!B137&amp;"'!"&amp;ADDRESS(ROW('Přihláška č. 1'!$C$17),COLUMN('Přihláška č. 1'!$C$17),4),TRUE)&amp;" "&amp;INDIRECT("'"&amp;data!B137&amp;"'!"&amp;ADDRESS(ROW('Přihláška č. 1'!$D$17),COLUMN('Přihláška č. 1'!$D$17),4),TRUE),IF(G12=3,INDIRECT("'"&amp;data!B137&amp;"'!"&amp;ADDRESS(ROW('Přihláška č. 1'!$C$16),COLUMN('Přihláška č. 1'!$C$16),4),TRUE)&amp;" "&amp; INDIRECT("'"&amp;data!B137&amp;"'!"&amp;ADDRESS(ROW('Přihláška č. 1'!$D$16),COLUMN('Přihláška č. 1'!$D$16),4),TRUE)&amp; ", " &amp;INDIRECT("'"&amp;data!B137&amp;"'!"&amp;ADDRESS(ROW('Přihláška č. 1'!$C$17),COLUMN('Přihláška č. 1'!$C$17),4),TRUE)&amp;" "&amp;INDIRECT("'"&amp;data!B137&amp;"'!"&amp;ADDRESS(ROW('Přihláška č. 1'!$D$17),COLUMN('Přihláška č. 1'!$D$17),4),TRUE)&amp; ", "&amp;INDIRECT("'"&amp;data!B137&amp;"'!"&amp;ADDRESS(ROW('Přihláška č. 1'!$C$18),COLUMN('Přihláška č. 1'!$C$18),4),TRUE)&amp;" "&amp;INDIRECT("'"&amp;data!B137&amp;"'!"&amp;ADDRESS(ROW('Přihláška č. 1'!$D$18),COLUMN('Přihláška č. 1'!$D$18),4),TRUE),""))),""))</f>
        <v/>
      </c>
      <c r="P12" s="127"/>
      <c r="Q12" s="128"/>
      <c r="R12" s="90"/>
    </row>
    <row r="13" spans="1:18" ht="15.75" x14ac:dyDescent="0.25">
      <c r="A13" s="126">
        <v>8</v>
      </c>
      <c r="B13" s="127" t="str">
        <f t="shared" si="1"/>
        <v/>
      </c>
      <c r="C13" s="90" t="str">
        <f t="shared" si="0"/>
        <v/>
      </c>
      <c r="D13" s="90" t="str">
        <f ca="1">'Přehled přihlášek'!E22</f>
        <v/>
      </c>
      <c r="E13" s="91"/>
      <c r="F13" s="92" t="str">
        <f ca="1">IF(C13&lt;&gt;"",COUNTIF(INDIRECT("'"&amp;data!B138&amp;"'!"&amp;ADDRESS(ROW('Přihláška č. 1'!$E$9),COLUMN('Přihláška č. 1'!$E$9),4),TRUE),"*")+COUNTIF(INDIRECT("'"&amp;data!B138&amp;"'!"&amp;ADDRESS(ROW('Přihláška č. 1'!$E$10),COLUMN('Přihláška č. 1'!$E$10),4),TRUE),"*"),"")</f>
        <v/>
      </c>
      <c r="G13" s="91" t="str">
        <f ca="1">'Přehled přihlášek'!F22</f>
        <v/>
      </c>
      <c r="H13" s="91" t="str">
        <f t="shared" ca="1" si="2"/>
        <v/>
      </c>
      <c r="I13" s="91" t="str">
        <f ca="1">IF(INDIRECT("'"&amp;data!B138&amp;"'!"&amp;ADDRESS(ROW('Přihláška č. 1'!$D$5),COLUMN('Přihláška č. 1'!$D$5),4),TRUE)=0,"",INDIRECT("'"&amp;data!B138&amp;"'!"&amp;ADDRESS(ROW('Přihláška č. 1'!$D$5),COLUMN('Přihláška č. 1'!$D$5),4),TRUE))</f>
        <v/>
      </c>
      <c r="J13" s="91" t="str">
        <f ca="1">IF(INDIRECT("'"&amp;data!B138&amp;"'!"&amp;ADDRESS(ROW('Přihláška č. 1'!$D$8),COLUMN('Přihláška č. 1'!$D$8),4),TRUE)=0,"",INDIRECT("'"&amp;data!B138&amp;"'!"&amp;ADDRESS(ROW('Přihláška č. 1'!$D$8),COLUMN('Přihláška č. 1'!$D$8),4),TRUE))</f>
        <v/>
      </c>
      <c r="K13" s="91" t="str">
        <f ca="1">IF(IF(INDIRECT("'"&amp;data!B138&amp;"'!"&amp;ADDRESS(ROW('Přihláška č. 1'!$E$10),COLUMN('Přihláška č. 1'!$E$10),4),TRUE)="",INDIRECT("'"&amp;data!B138&amp;"'!"&amp;ADDRESS(ROW('Přihláška č. 1'!$E$9),COLUMN('Přihláška č. 1'!$E$9),4),TRUE),CONCATENATE(INDIRECT("'"&amp;data!B138&amp;"'!"&amp;ADDRESS(ROW('Přihláška č. 1'!$E$9),COLUMN('Přihláška č. 1'!$E$9),4),TRUE),", ",INDIRECT("'"&amp;data!B138&amp;"'!"&amp;ADDRESS(ROW('Přihláška č. 1'!$E$10),COLUMN('Přihláška č. 1'!$E$10),4),TRUE)))=0,"",IF(INDIRECT("'"&amp;data!B138&amp;"'!"&amp;ADDRESS(ROW('Přihláška č. 1'!$E$10),COLUMN('Přihláška č. 1'!$E$10),4),TRUE)="",INDIRECT("'"&amp;data!B138&amp;"'!"&amp;ADDRESS(ROW('Přihláška č. 1'!$E$9),COLUMN('Přihláška č. 1'!$E$9),4),TRUE),CONCATENATE(INDIRECT("'"&amp;data!B138&amp;"'!"&amp;ADDRESS(ROW('Přihláška č. 1'!$E$9),COLUMN('Přihláška č. 1'!$E$9),4),TRUE),", ",INDIRECT("'"&amp;data!B138&amp;"'!"&amp;ADDRESS(ROW('Přihláška č. 1'!$E$10),COLUMN('Přihláška č. 1'!$E$10),4),TRUE))))</f>
        <v/>
      </c>
      <c r="L13" s="66" t="str">
        <f ca="1">'Přehled přihlášek'!G22</f>
        <v/>
      </c>
      <c r="M13" s="134" t="str">
        <f ca="1">'Přehled přihlášek'!D22</f>
        <v/>
      </c>
      <c r="N13" s="139" t="str">
        <f ca="1">IF(celkem_formaci&gt;=A13,IF(G13=1,INDIRECT("'"&amp;data!B138&amp;"'!"&amp;ADDRESS(ROW('Přihláška č. 1'!$F$16),COLUMN('Přihláška č. 1'!$F$16),4),TRUE),IF(G13=2,INDIRECT("'"&amp;data!B138&amp;"'!"&amp;ADDRESS(ROW('Přihláška č. 1'!$F$16),COLUMN('Přihláška č. 1'!$F$16),4),TRUE)&amp;", "&amp;INDIRECT("'"&amp;data!B138&amp;"'!"&amp;ADDRESS(ROW('Přihláška č. 1'!$F$17),COLUMN('Přihláška č. 1'!$F$17),4),TRUE),IF(G13=3,INDIRECT("'"&amp;data!B138&amp;"'!"&amp;ADDRESS(ROW('Přihláška č. 1'!$F$16),COLUMN('Přihláška č. 1'!$F$16),4),TRUE)&amp;", "&amp;INDIRECT("'"&amp;data!B138&amp;"'!"&amp;ADDRESS(ROW('Přihláška č. 1'!$F$17),COLUMN('Přihláška č. 1'!$F$17),4),TRUE)&amp;", "&amp;INDIRECT("'"&amp;data!B138&amp;"'!"&amp;ADDRESS(ROW('Přihláška č. 1'!$F$18),COLUMN('Přihláška č. 1'!$F$18),4),TRUE),""))),"")</f>
        <v/>
      </c>
      <c r="O13" s="128" t="str">
        <f ca="1">TRIM(IF(celkem_formaci&gt;=A13,IF(G13=1,INDIRECT("'"&amp;data!B138&amp;"'!"&amp;ADDRESS(ROW('Přihláška č. 1'!$C$16),COLUMN('Přihláška č. 1'!$C$16),4),TRUE)&amp;" "&amp; INDIRECT("'"&amp;data!B138&amp;"'!"&amp;ADDRESS(ROW('Přihláška č. 1'!$D$16),COLUMN('Přihláška č. 1'!$D$16),4),TRUE),IF(G13=2,INDIRECT("'"&amp;data!B138&amp;"'!"&amp;ADDRESS(ROW('Přihláška č. 1'!$C$16),COLUMN('Přihláška č. 1'!$C$16),4),TRUE)&amp;" "&amp;INDIRECT("'"&amp;data!B138&amp;"'!"&amp;ADDRESS(ROW('Přihláška č. 1'!$D$16),COLUMN('Přihláška č. 1'!$D$16),4),TRUE)&amp; ", " &amp;INDIRECT("'"&amp;data!B138&amp;"'!"&amp;ADDRESS(ROW('Přihláška č. 1'!$C$17),COLUMN('Přihláška č. 1'!$C$17),4),TRUE)&amp;" "&amp;INDIRECT("'"&amp;data!B138&amp;"'!"&amp;ADDRESS(ROW('Přihláška č. 1'!$D$17),COLUMN('Přihláška č. 1'!$D$17),4),TRUE),IF(G13=3,INDIRECT("'"&amp;data!B138&amp;"'!"&amp;ADDRESS(ROW('Přihláška č. 1'!$C$16),COLUMN('Přihláška č. 1'!$C$16),4),TRUE)&amp;" "&amp; INDIRECT("'"&amp;data!B138&amp;"'!"&amp;ADDRESS(ROW('Přihláška č. 1'!$D$16),COLUMN('Přihláška č. 1'!$D$16),4),TRUE)&amp; ", " &amp;INDIRECT("'"&amp;data!B138&amp;"'!"&amp;ADDRESS(ROW('Přihláška č. 1'!$C$17),COLUMN('Přihláška č. 1'!$C$17),4),TRUE)&amp;" "&amp;INDIRECT("'"&amp;data!B138&amp;"'!"&amp;ADDRESS(ROW('Přihláška č. 1'!$D$17),COLUMN('Přihláška č. 1'!$D$17),4),TRUE)&amp; ", "&amp;INDIRECT("'"&amp;data!B138&amp;"'!"&amp;ADDRESS(ROW('Přihláška č. 1'!$C$18),COLUMN('Přihláška č. 1'!$C$18),4),TRUE)&amp;" "&amp;INDIRECT("'"&amp;data!B138&amp;"'!"&amp;ADDRESS(ROW('Přihláška č. 1'!$D$18),COLUMN('Přihláška č. 1'!$D$18),4),TRUE),""))),""))</f>
        <v/>
      </c>
      <c r="P13" s="127"/>
      <c r="Q13" s="128"/>
      <c r="R13" s="90"/>
    </row>
    <row r="14" spans="1:18" ht="15.75" x14ac:dyDescent="0.25">
      <c r="A14" s="126">
        <v>9</v>
      </c>
      <c r="B14" s="127" t="str">
        <f t="shared" si="1"/>
        <v/>
      </c>
      <c r="C14" s="90" t="str">
        <f t="shared" si="0"/>
        <v/>
      </c>
      <c r="D14" s="90" t="str">
        <f ca="1">'Přehled přihlášek'!E23</f>
        <v/>
      </c>
      <c r="E14" s="91"/>
      <c r="F14" s="92" t="str">
        <f ca="1">IF(C14&lt;&gt;"",COUNTIF(INDIRECT("'"&amp;data!B139&amp;"'!"&amp;ADDRESS(ROW('Přihláška č. 1'!$E$9),COLUMN('Přihláška č. 1'!$E$9),4),TRUE),"*")+COUNTIF(INDIRECT("'"&amp;data!B139&amp;"'!"&amp;ADDRESS(ROW('Přihláška č. 1'!$E$10),COLUMN('Přihláška č. 1'!$E$10),4),TRUE),"*"),"")</f>
        <v/>
      </c>
      <c r="G14" s="91" t="str">
        <f ca="1">'Přehled přihlášek'!F23</f>
        <v/>
      </c>
      <c r="H14" s="91" t="str">
        <f t="shared" ca="1" si="2"/>
        <v/>
      </c>
      <c r="I14" s="91" t="str">
        <f ca="1">IF(INDIRECT("'"&amp;data!B139&amp;"'!"&amp;ADDRESS(ROW('Přihláška č. 1'!$D$5),COLUMN('Přihláška č. 1'!$D$5),4),TRUE)=0,"",INDIRECT("'"&amp;data!B139&amp;"'!"&amp;ADDRESS(ROW('Přihláška č. 1'!$D$5),COLUMN('Přihláška č. 1'!$D$5),4),TRUE))</f>
        <v/>
      </c>
      <c r="J14" s="91" t="str">
        <f ca="1">IF(INDIRECT("'"&amp;data!B139&amp;"'!"&amp;ADDRESS(ROW('Přihláška č. 1'!$D$8),COLUMN('Přihláška č. 1'!$D$8),4),TRUE)=0,"",INDIRECT("'"&amp;data!B139&amp;"'!"&amp;ADDRESS(ROW('Přihláška č. 1'!$D$8),COLUMN('Přihláška č. 1'!$D$8),4),TRUE))</f>
        <v/>
      </c>
      <c r="K14" s="91" t="str">
        <f ca="1">IF(IF(INDIRECT("'"&amp;data!B139&amp;"'!"&amp;ADDRESS(ROW('Přihláška č. 1'!$E$10),COLUMN('Přihláška č. 1'!$E$10),4),TRUE)="",INDIRECT("'"&amp;data!B139&amp;"'!"&amp;ADDRESS(ROW('Přihláška č. 1'!$E$9),COLUMN('Přihláška č. 1'!$E$9),4),TRUE),CONCATENATE(INDIRECT("'"&amp;data!B139&amp;"'!"&amp;ADDRESS(ROW('Přihláška č. 1'!$E$9),COLUMN('Přihláška č. 1'!$E$9),4),TRUE),", ",INDIRECT("'"&amp;data!B139&amp;"'!"&amp;ADDRESS(ROW('Přihláška č. 1'!$E$10),COLUMN('Přihláška č. 1'!$E$10),4),TRUE)))=0,"",IF(INDIRECT("'"&amp;data!B139&amp;"'!"&amp;ADDRESS(ROW('Přihláška č. 1'!$E$10),COLUMN('Přihláška č. 1'!$E$10),4),TRUE)="",INDIRECT("'"&amp;data!B139&amp;"'!"&amp;ADDRESS(ROW('Přihláška č. 1'!$E$9),COLUMN('Přihláška č. 1'!$E$9),4),TRUE),CONCATENATE(INDIRECT("'"&amp;data!B139&amp;"'!"&amp;ADDRESS(ROW('Přihláška č. 1'!$E$9),COLUMN('Přihláška č. 1'!$E$9),4),TRUE),", ",INDIRECT("'"&amp;data!B139&amp;"'!"&amp;ADDRESS(ROW('Přihláška č. 1'!$E$10),COLUMN('Přihláška č. 1'!$E$10),4),TRUE))))</f>
        <v/>
      </c>
      <c r="L14" s="66" t="str">
        <f ca="1">'Přehled přihlášek'!G23</f>
        <v/>
      </c>
      <c r="M14" s="134" t="str">
        <f ca="1">'Přehled přihlášek'!D23</f>
        <v/>
      </c>
      <c r="N14" s="139" t="str">
        <f ca="1">IF(celkem_formaci&gt;=A14,IF(G14=1,INDIRECT("'"&amp;data!B139&amp;"'!"&amp;ADDRESS(ROW('Přihláška č. 1'!$F$16),COLUMN('Přihláška č. 1'!$F$16),4),TRUE),IF(G14=2,INDIRECT("'"&amp;data!B139&amp;"'!"&amp;ADDRESS(ROW('Přihláška č. 1'!$F$16),COLUMN('Přihláška č. 1'!$F$16),4),TRUE)&amp;", "&amp;INDIRECT("'"&amp;data!B139&amp;"'!"&amp;ADDRESS(ROW('Přihláška č. 1'!$F$17),COLUMN('Přihláška č. 1'!$F$17),4),TRUE),IF(G14=3,INDIRECT("'"&amp;data!B139&amp;"'!"&amp;ADDRESS(ROW('Přihláška č. 1'!$F$16),COLUMN('Přihláška č. 1'!$F$16),4),TRUE)&amp;", "&amp;INDIRECT("'"&amp;data!B139&amp;"'!"&amp;ADDRESS(ROW('Přihláška č. 1'!$F$17),COLUMN('Přihláška č. 1'!$F$17),4),TRUE)&amp;", "&amp;INDIRECT("'"&amp;data!B139&amp;"'!"&amp;ADDRESS(ROW('Přihláška č. 1'!$F$18),COLUMN('Přihláška č. 1'!$F$18),4),TRUE),""))),"")</f>
        <v/>
      </c>
      <c r="O14" s="128" t="str">
        <f ca="1">TRIM(IF(celkem_formaci&gt;=A14,IF(G14=1,INDIRECT("'"&amp;data!B139&amp;"'!"&amp;ADDRESS(ROW('Přihláška č. 1'!$C$16),COLUMN('Přihláška č. 1'!$C$16),4),TRUE)&amp;" "&amp; INDIRECT("'"&amp;data!B139&amp;"'!"&amp;ADDRESS(ROW('Přihláška č. 1'!$D$16),COLUMN('Přihláška č. 1'!$D$16),4),TRUE),IF(G14=2,INDIRECT("'"&amp;data!B139&amp;"'!"&amp;ADDRESS(ROW('Přihláška č. 1'!$C$16),COLUMN('Přihláška č. 1'!$C$16),4),TRUE)&amp;" "&amp;INDIRECT("'"&amp;data!B139&amp;"'!"&amp;ADDRESS(ROW('Přihláška č. 1'!$D$16),COLUMN('Přihláška č. 1'!$D$16),4),TRUE)&amp; ", " &amp;INDIRECT("'"&amp;data!B139&amp;"'!"&amp;ADDRESS(ROW('Přihláška č. 1'!$C$17),COLUMN('Přihláška č. 1'!$C$17),4),TRUE)&amp;" "&amp;INDIRECT("'"&amp;data!B139&amp;"'!"&amp;ADDRESS(ROW('Přihláška č. 1'!$D$17),COLUMN('Přihláška č. 1'!$D$17),4),TRUE),IF(G14=3,INDIRECT("'"&amp;data!B139&amp;"'!"&amp;ADDRESS(ROW('Přihláška č. 1'!$C$16),COLUMN('Přihláška č. 1'!$C$16),4),TRUE)&amp;" "&amp; INDIRECT("'"&amp;data!B139&amp;"'!"&amp;ADDRESS(ROW('Přihláška č. 1'!$D$16),COLUMN('Přihláška č. 1'!$D$16),4),TRUE)&amp; ", " &amp;INDIRECT("'"&amp;data!B139&amp;"'!"&amp;ADDRESS(ROW('Přihláška č. 1'!$C$17),COLUMN('Přihláška č. 1'!$C$17),4),TRUE)&amp;" "&amp;INDIRECT("'"&amp;data!B139&amp;"'!"&amp;ADDRESS(ROW('Přihláška č. 1'!$D$17),COLUMN('Přihláška č. 1'!$D$17),4),TRUE)&amp; ", "&amp;INDIRECT("'"&amp;data!B139&amp;"'!"&amp;ADDRESS(ROW('Přihláška č. 1'!$C$18),COLUMN('Přihláška č. 1'!$C$18),4),TRUE)&amp;" "&amp;INDIRECT("'"&amp;data!B139&amp;"'!"&amp;ADDRESS(ROW('Přihláška č. 1'!$D$18),COLUMN('Přihláška č. 1'!$D$18),4),TRUE),""))),""))</f>
        <v/>
      </c>
      <c r="P14" s="127"/>
      <c r="Q14" s="128"/>
      <c r="R14" s="90"/>
    </row>
    <row r="15" spans="1:18" ht="15.75" x14ac:dyDescent="0.25">
      <c r="A15" s="126">
        <v>10</v>
      </c>
      <c r="B15" s="127" t="str">
        <f t="shared" si="1"/>
        <v/>
      </c>
      <c r="C15" s="90" t="str">
        <f t="shared" si="0"/>
        <v/>
      </c>
      <c r="D15" s="90" t="str">
        <f ca="1">'Přehled přihlášek'!E24</f>
        <v/>
      </c>
      <c r="E15" s="91"/>
      <c r="F15" s="92" t="str">
        <f ca="1">IF(C15&lt;&gt;"",COUNTIF(INDIRECT("'"&amp;data!B140&amp;"'!"&amp;ADDRESS(ROW('Přihláška č. 1'!$E$9),COLUMN('Přihláška č. 1'!$E$9),4),TRUE),"*")+COUNTIF(INDIRECT("'"&amp;data!B140&amp;"'!"&amp;ADDRESS(ROW('Přihláška č. 1'!$E$10),COLUMN('Přihláška č. 1'!$E$10),4),TRUE),"*"),"")</f>
        <v/>
      </c>
      <c r="G15" s="91" t="str">
        <f ca="1">'Přehled přihlášek'!F24</f>
        <v/>
      </c>
      <c r="H15" s="91" t="str">
        <f t="shared" ca="1" si="2"/>
        <v/>
      </c>
      <c r="I15" s="91" t="str">
        <f ca="1">IF(INDIRECT("'"&amp;data!B140&amp;"'!"&amp;ADDRESS(ROW('Přihláška č. 1'!$D$5),COLUMN('Přihláška č. 1'!$D$5),4),TRUE)=0,"",INDIRECT("'"&amp;data!B140&amp;"'!"&amp;ADDRESS(ROW('Přihláška č. 1'!$D$5),COLUMN('Přihláška č. 1'!$D$5),4),TRUE))</f>
        <v/>
      </c>
      <c r="J15" s="91" t="str">
        <f ca="1">IF(INDIRECT("'"&amp;data!B140&amp;"'!"&amp;ADDRESS(ROW('Přihláška č. 1'!$D$8),COLUMN('Přihláška č. 1'!$D$8),4),TRUE)=0,"",INDIRECT("'"&amp;data!B140&amp;"'!"&amp;ADDRESS(ROW('Přihláška č. 1'!$D$8),COLUMN('Přihláška č. 1'!$D$8),4),TRUE))</f>
        <v/>
      </c>
      <c r="K15" s="91" t="str">
        <f ca="1">IF(IF(INDIRECT("'"&amp;data!B140&amp;"'!"&amp;ADDRESS(ROW('Přihláška č. 1'!$E$10),COLUMN('Přihláška č. 1'!$E$10),4),TRUE)="",INDIRECT("'"&amp;data!B140&amp;"'!"&amp;ADDRESS(ROW('Přihláška č. 1'!$E$9),COLUMN('Přihláška č. 1'!$E$9),4),TRUE),CONCATENATE(INDIRECT("'"&amp;data!B140&amp;"'!"&amp;ADDRESS(ROW('Přihláška č. 1'!$E$9),COLUMN('Přihláška č. 1'!$E$9),4),TRUE),", ",INDIRECT("'"&amp;data!B140&amp;"'!"&amp;ADDRESS(ROW('Přihláška č. 1'!$E$10),COLUMN('Přihláška č. 1'!$E$10),4),TRUE)))=0,"",IF(INDIRECT("'"&amp;data!B140&amp;"'!"&amp;ADDRESS(ROW('Přihláška č. 1'!$E$10),COLUMN('Přihláška č. 1'!$E$10),4),TRUE)="",INDIRECT("'"&amp;data!B140&amp;"'!"&amp;ADDRESS(ROW('Přihláška č. 1'!$E$9),COLUMN('Přihláška č. 1'!$E$9),4),TRUE),CONCATENATE(INDIRECT("'"&amp;data!B140&amp;"'!"&amp;ADDRESS(ROW('Přihláška č. 1'!$E$9),COLUMN('Přihláška č. 1'!$E$9),4),TRUE),", ",INDIRECT("'"&amp;data!B140&amp;"'!"&amp;ADDRESS(ROW('Přihláška č. 1'!$E$10),COLUMN('Přihláška č. 1'!$E$10),4),TRUE))))</f>
        <v/>
      </c>
      <c r="L15" s="66" t="str">
        <f ca="1">'Přehled přihlášek'!G24</f>
        <v/>
      </c>
      <c r="M15" s="134" t="str">
        <f ca="1">'Přehled přihlášek'!D24</f>
        <v/>
      </c>
      <c r="N15" s="139" t="str">
        <f ca="1">IF(celkem_formaci&gt;=A15,IF(G15=1,INDIRECT("'"&amp;data!B140&amp;"'!"&amp;ADDRESS(ROW('Přihláška č. 1'!$F$16),COLUMN('Přihláška č. 1'!$F$16),4),TRUE),IF(G15=2,INDIRECT("'"&amp;data!B140&amp;"'!"&amp;ADDRESS(ROW('Přihláška č. 1'!$F$16),COLUMN('Přihláška č. 1'!$F$16),4),TRUE)&amp;", "&amp;INDIRECT("'"&amp;data!B140&amp;"'!"&amp;ADDRESS(ROW('Přihláška č. 1'!$F$17),COLUMN('Přihláška č. 1'!$F$17),4),TRUE),IF(G15=3,INDIRECT("'"&amp;data!B140&amp;"'!"&amp;ADDRESS(ROW('Přihláška č. 1'!$F$16),COLUMN('Přihláška č. 1'!$F$16),4),TRUE)&amp;", "&amp;INDIRECT("'"&amp;data!B140&amp;"'!"&amp;ADDRESS(ROW('Přihláška č. 1'!$F$17),COLUMN('Přihláška č. 1'!$F$17),4),TRUE)&amp;", "&amp;INDIRECT("'"&amp;data!B140&amp;"'!"&amp;ADDRESS(ROW('Přihláška č. 1'!$F$18),COLUMN('Přihláška č. 1'!$F$18),4),TRUE),""))),"")</f>
        <v/>
      </c>
      <c r="O15" s="128" t="str">
        <f ca="1">TRIM(IF(celkem_formaci&gt;=A15,IF(G15=1,INDIRECT("'"&amp;data!B140&amp;"'!"&amp;ADDRESS(ROW('Přihláška č. 1'!$C$16),COLUMN('Přihláška č. 1'!$C$16),4),TRUE)&amp;" "&amp; INDIRECT("'"&amp;data!B140&amp;"'!"&amp;ADDRESS(ROW('Přihláška č. 1'!$D$16),COLUMN('Přihláška č. 1'!$D$16),4),TRUE),IF(G15=2,INDIRECT("'"&amp;data!B140&amp;"'!"&amp;ADDRESS(ROW('Přihláška č. 1'!$C$16),COLUMN('Přihláška č. 1'!$C$16),4),TRUE)&amp;" "&amp;INDIRECT("'"&amp;data!B140&amp;"'!"&amp;ADDRESS(ROW('Přihláška č. 1'!$D$16),COLUMN('Přihláška č. 1'!$D$16),4),TRUE)&amp; ", " &amp;INDIRECT("'"&amp;data!B140&amp;"'!"&amp;ADDRESS(ROW('Přihláška č. 1'!$C$17),COLUMN('Přihláška č. 1'!$C$17),4),TRUE)&amp;" "&amp;INDIRECT("'"&amp;data!B140&amp;"'!"&amp;ADDRESS(ROW('Přihláška č. 1'!$D$17),COLUMN('Přihláška č. 1'!$D$17),4),TRUE),IF(G15=3,INDIRECT("'"&amp;data!B140&amp;"'!"&amp;ADDRESS(ROW('Přihláška č. 1'!$C$16),COLUMN('Přihláška č. 1'!$C$16),4),TRUE)&amp;" "&amp; INDIRECT("'"&amp;data!B140&amp;"'!"&amp;ADDRESS(ROW('Přihláška č. 1'!$D$16),COLUMN('Přihláška č. 1'!$D$16),4),TRUE)&amp; ", " &amp;INDIRECT("'"&amp;data!B140&amp;"'!"&amp;ADDRESS(ROW('Přihláška č. 1'!$C$17),COLUMN('Přihláška č. 1'!$C$17),4),TRUE)&amp;" "&amp;INDIRECT("'"&amp;data!B140&amp;"'!"&amp;ADDRESS(ROW('Přihláška č. 1'!$D$17),COLUMN('Přihláška č. 1'!$D$17),4),TRUE)&amp; ", "&amp;INDIRECT("'"&amp;data!B140&amp;"'!"&amp;ADDRESS(ROW('Přihláška č. 1'!$C$18),COLUMN('Přihláška č. 1'!$C$18),4),TRUE)&amp;" "&amp;INDIRECT("'"&amp;data!B140&amp;"'!"&amp;ADDRESS(ROW('Přihláška č. 1'!$D$18),COLUMN('Přihláška č. 1'!$D$18),4),TRUE),""))),""))</f>
        <v/>
      </c>
      <c r="P15" s="127"/>
      <c r="Q15" s="128"/>
      <c r="R15" s="90"/>
    </row>
    <row r="16" spans="1:18" ht="15.75" x14ac:dyDescent="0.25">
      <c r="A16" s="126">
        <v>11</v>
      </c>
      <c r="B16" s="127" t="str">
        <f t="shared" si="1"/>
        <v/>
      </c>
      <c r="C16" s="90" t="str">
        <f t="shared" si="0"/>
        <v/>
      </c>
      <c r="D16" s="90" t="str">
        <f ca="1">'Přehled přihlášek'!E25</f>
        <v/>
      </c>
      <c r="E16" s="91"/>
      <c r="F16" s="92" t="str">
        <f ca="1">IF(C16&lt;&gt;"",COUNTIF(INDIRECT("'"&amp;data!B141&amp;"'!"&amp;ADDRESS(ROW('Přihláška č. 1'!$E$9),COLUMN('Přihláška č. 1'!$E$9),4),TRUE),"*")+COUNTIF(INDIRECT("'"&amp;data!B141&amp;"'!"&amp;ADDRESS(ROW('Přihláška č. 1'!$E$10),COLUMN('Přihláška č. 1'!$E$10),4),TRUE),"*"),"")</f>
        <v/>
      </c>
      <c r="G16" s="91" t="str">
        <f ca="1">'Přehled přihlášek'!F25</f>
        <v/>
      </c>
      <c r="H16" s="91" t="str">
        <f t="shared" ca="1" si="2"/>
        <v/>
      </c>
      <c r="I16" s="91" t="str">
        <f ca="1">IF(INDIRECT("'"&amp;data!B141&amp;"'!"&amp;ADDRESS(ROW('Přihláška č. 1'!$D$5),COLUMN('Přihláška č. 1'!$D$5),4),TRUE)=0,"",INDIRECT("'"&amp;data!B141&amp;"'!"&amp;ADDRESS(ROW('Přihláška č. 1'!$D$5),COLUMN('Přihláška č. 1'!$D$5),4),TRUE))</f>
        <v/>
      </c>
      <c r="J16" s="91" t="str">
        <f ca="1">IF(INDIRECT("'"&amp;data!B141&amp;"'!"&amp;ADDRESS(ROW('Přihláška č. 1'!$D$8),COLUMN('Přihláška č. 1'!$D$8),4),TRUE)=0,"",INDIRECT("'"&amp;data!B141&amp;"'!"&amp;ADDRESS(ROW('Přihláška č. 1'!$D$8),COLUMN('Přihláška č. 1'!$D$8),4),TRUE))</f>
        <v/>
      </c>
      <c r="K16" s="91" t="str">
        <f ca="1">IF(IF(INDIRECT("'"&amp;data!B141&amp;"'!"&amp;ADDRESS(ROW('Přihláška č. 1'!$E$10),COLUMN('Přihláška č. 1'!$E$10),4),TRUE)="",INDIRECT("'"&amp;data!B141&amp;"'!"&amp;ADDRESS(ROW('Přihláška č. 1'!$E$9),COLUMN('Přihláška č. 1'!$E$9),4),TRUE),CONCATENATE(INDIRECT("'"&amp;data!B141&amp;"'!"&amp;ADDRESS(ROW('Přihláška č. 1'!$E$9),COLUMN('Přihláška č. 1'!$E$9),4),TRUE),", ",INDIRECT("'"&amp;data!B141&amp;"'!"&amp;ADDRESS(ROW('Přihláška č. 1'!$E$10),COLUMN('Přihláška č. 1'!$E$10),4),TRUE)))=0,"",IF(INDIRECT("'"&amp;data!B141&amp;"'!"&amp;ADDRESS(ROW('Přihláška č. 1'!$E$10),COLUMN('Přihláška č. 1'!$E$10),4),TRUE)="",INDIRECT("'"&amp;data!B141&amp;"'!"&amp;ADDRESS(ROW('Přihláška č. 1'!$E$9),COLUMN('Přihláška č. 1'!$E$9),4),TRUE),CONCATENATE(INDIRECT("'"&amp;data!B141&amp;"'!"&amp;ADDRESS(ROW('Přihláška č. 1'!$E$9),COLUMN('Přihláška č. 1'!$E$9),4),TRUE),", ",INDIRECT("'"&amp;data!B141&amp;"'!"&amp;ADDRESS(ROW('Přihláška č. 1'!$E$10),COLUMN('Přihláška č. 1'!$E$10),4),TRUE))))</f>
        <v/>
      </c>
      <c r="L16" s="66" t="str">
        <f ca="1">'Přehled přihlášek'!G25</f>
        <v/>
      </c>
      <c r="M16" s="134" t="str">
        <f ca="1">'Přehled přihlášek'!D25</f>
        <v/>
      </c>
      <c r="N16" s="139" t="str">
        <f ca="1">IF(celkem_formaci&gt;=A16,IF(G16=1,INDIRECT("'"&amp;data!B141&amp;"'!"&amp;ADDRESS(ROW('Přihláška č. 1'!$F$16),COLUMN('Přihláška č. 1'!$F$16),4),TRUE),IF(G16=2,INDIRECT("'"&amp;data!B141&amp;"'!"&amp;ADDRESS(ROW('Přihláška č. 1'!$F$16),COLUMN('Přihláška č. 1'!$F$16),4),TRUE)&amp;", "&amp;INDIRECT("'"&amp;data!B141&amp;"'!"&amp;ADDRESS(ROW('Přihláška č. 1'!$F$17),COLUMN('Přihláška č. 1'!$F$17),4),TRUE),IF(G16=3,INDIRECT("'"&amp;data!B141&amp;"'!"&amp;ADDRESS(ROW('Přihláška č. 1'!$F$16),COLUMN('Přihláška č. 1'!$F$16),4),TRUE)&amp;", "&amp;INDIRECT("'"&amp;data!B141&amp;"'!"&amp;ADDRESS(ROW('Přihláška č. 1'!$F$17),COLUMN('Přihláška č. 1'!$F$17),4),TRUE)&amp;", "&amp;INDIRECT("'"&amp;data!B141&amp;"'!"&amp;ADDRESS(ROW('Přihláška č. 1'!$F$18),COLUMN('Přihláška č. 1'!$F$18),4),TRUE),""))),"")</f>
        <v/>
      </c>
      <c r="O16" s="128" t="str">
        <f ca="1">TRIM(IF(celkem_formaci&gt;=A16,IF(G16=1,INDIRECT("'"&amp;data!B141&amp;"'!"&amp;ADDRESS(ROW('Přihláška č. 1'!$C$16),COLUMN('Přihláška č. 1'!$C$16),4),TRUE)&amp;" "&amp; INDIRECT("'"&amp;data!B141&amp;"'!"&amp;ADDRESS(ROW('Přihláška č. 1'!$D$16),COLUMN('Přihláška č. 1'!$D$16),4),TRUE),IF(G16=2,INDIRECT("'"&amp;data!B141&amp;"'!"&amp;ADDRESS(ROW('Přihláška č. 1'!$C$16),COLUMN('Přihláška č. 1'!$C$16),4),TRUE)&amp;" "&amp;INDIRECT("'"&amp;data!B141&amp;"'!"&amp;ADDRESS(ROW('Přihláška č. 1'!$D$16),COLUMN('Přihláška č. 1'!$D$16),4),TRUE)&amp; ", " &amp;INDIRECT("'"&amp;data!B141&amp;"'!"&amp;ADDRESS(ROW('Přihláška č. 1'!$C$17),COLUMN('Přihláška č. 1'!$C$17),4),TRUE)&amp;" "&amp;INDIRECT("'"&amp;data!B141&amp;"'!"&amp;ADDRESS(ROW('Přihláška č. 1'!$D$17),COLUMN('Přihláška č. 1'!$D$17),4),TRUE),IF(G16=3,INDIRECT("'"&amp;data!B141&amp;"'!"&amp;ADDRESS(ROW('Přihláška č. 1'!$C$16),COLUMN('Přihláška č. 1'!$C$16),4),TRUE)&amp;" "&amp; INDIRECT("'"&amp;data!B141&amp;"'!"&amp;ADDRESS(ROW('Přihláška č. 1'!$D$16),COLUMN('Přihláška č. 1'!$D$16),4),TRUE)&amp; ", " &amp;INDIRECT("'"&amp;data!B141&amp;"'!"&amp;ADDRESS(ROW('Přihláška č. 1'!$C$17),COLUMN('Přihláška č. 1'!$C$17),4),TRUE)&amp;" "&amp;INDIRECT("'"&amp;data!B141&amp;"'!"&amp;ADDRESS(ROW('Přihláška č. 1'!$D$17),COLUMN('Přihláška č. 1'!$D$17),4),TRUE)&amp; ", "&amp;INDIRECT("'"&amp;data!B141&amp;"'!"&amp;ADDRESS(ROW('Přihláška č. 1'!$C$18),COLUMN('Přihláška č. 1'!$C$18),4),TRUE)&amp;" "&amp;INDIRECT("'"&amp;data!B141&amp;"'!"&amp;ADDRESS(ROW('Přihláška č. 1'!$D$18),COLUMN('Přihláška č. 1'!$D$18),4),TRUE),""))),""))</f>
        <v/>
      </c>
      <c r="P16" s="127"/>
      <c r="Q16" s="128"/>
      <c r="R16" s="90"/>
    </row>
    <row r="17" spans="1:18" ht="15.75" x14ac:dyDescent="0.25">
      <c r="A17" s="126">
        <v>12</v>
      </c>
      <c r="B17" s="127" t="str">
        <f t="shared" si="1"/>
        <v/>
      </c>
      <c r="C17" s="90" t="str">
        <f t="shared" si="0"/>
        <v/>
      </c>
      <c r="D17" s="90" t="str">
        <f ca="1">'Přehled přihlášek'!E26</f>
        <v/>
      </c>
      <c r="E17" s="91"/>
      <c r="F17" s="92" t="str">
        <f ca="1">IF(C17&lt;&gt;"",COUNTIF(INDIRECT("'"&amp;data!B142&amp;"'!"&amp;ADDRESS(ROW('Přihláška č. 1'!$E$9),COLUMN('Přihláška č. 1'!$E$9),4),TRUE),"*")+COUNTIF(INDIRECT("'"&amp;data!B142&amp;"'!"&amp;ADDRESS(ROW('Přihláška č. 1'!$E$10),COLUMN('Přihláška č. 1'!$E$10),4),TRUE),"*"),"")</f>
        <v/>
      </c>
      <c r="G17" s="91" t="str">
        <f ca="1">'Přehled přihlášek'!F26</f>
        <v/>
      </c>
      <c r="H17" s="91" t="str">
        <f t="shared" ca="1" si="2"/>
        <v/>
      </c>
      <c r="I17" s="91" t="str">
        <f ca="1">IF(INDIRECT("'"&amp;data!B142&amp;"'!"&amp;ADDRESS(ROW('Přihláška č. 1'!$D$5),COLUMN('Přihláška č. 1'!$D$5),4),TRUE)=0,"",INDIRECT("'"&amp;data!B142&amp;"'!"&amp;ADDRESS(ROW('Přihláška č. 1'!$D$5),COLUMN('Přihláška č. 1'!$D$5),4),TRUE))</f>
        <v/>
      </c>
      <c r="J17" s="91" t="str">
        <f ca="1">IF(INDIRECT("'"&amp;data!B142&amp;"'!"&amp;ADDRESS(ROW('Přihláška č. 1'!$D$8),COLUMN('Přihláška č. 1'!$D$8),4),TRUE)=0,"",INDIRECT("'"&amp;data!B142&amp;"'!"&amp;ADDRESS(ROW('Přihláška č. 1'!$D$8),COLUMN('Přihláška č. 1'!$D$8),4),TRUE))</f>
        <v/>
      </c>
      <c r="K17" s="91" t="str">
        <f ca="1">IF(IF(INDIRECT("'"&amp;data!B142&amp;"'!"&amp;ADDRESS(ROW('Přihláška č. 1'!$E$10),COLUMN('Přihláška č. 1'!$E$10),4),TRUE)="",INDIRECT("'"&amp;data!B142&amp;"'!"&amp;ADDRESS(ROW('Přihláška č. 1'!$E$9),COLUMN('Přihláška č. 1'!$E$9),4),TRUE),CONCATENATE(INDIRECT("'"&amp;data!B142&amp;"'!"&amp;ADDRESS(ROW('Přihláška č. 1'!$E$9),COLUMN('Přihláška č. 1'!$E$9),4),TRUE),", ",INDIRECT("'"&amp;data!B142&amp;"'!"&amp;ADDRESS(ROW('Přihláška č. 1'!$E$10),COLUMN('Přihláška č. 1'!$E$10),4),TRUE)))=0,"",IF(INDIRECT("'"&amp;data!B142&amp;"'!"&amp;ADDRESS(ROW('Přihláška č. 1'!$E$10),COLUMN('Přihláška č. 1'!$E$10),4),TRUE)="",INDIRECT("'"&amp;data!B142&amp;"'!"&amp;ADDRESS(ROW('Přihláška č. 1'!$E$9),COLUMN('Přihláška č. 1'!$E$9),4),TRUE),CONCATENATE(INDIRECT("'"&amp;data!B142&amp;"'!"&amp;ADDRESS(ROW('Přihláška č. 1'!$E$9),COLUMN('Přihláška č. 1'!$E$9),4),TRUE),", ",INDIRECT("'"&amp;data!B142&amp;"'!"&amp;ADDRESS(ROW('Přihláška č. 1'!$E$10),COLUMN('Přihláška č. 1'!$E$10),4),TRUE))))</f>
        <v/>
      </c>
      <c r="L17" s="66" t="str">
        <f ca="1">'Přehled přihlášek'!G26</f>
        <v/>
      </c>
      <c r="M17" s="134" t="str">
        <f ca="1">'Přehled přihlášek'!D26</f>
        <v/>
      </c>
      <c r="N17" s="139" t="str">
        <f ca="1">IF(celkem_formaci&gt;=A17,IF(G17=1,INDIRECT("'"&amp;data!B142&amp;"'!"&amp;ADDRESS(ROW('Přihláška č. 1'!$F$16),COLUMN('Přihláška č. 1'!$F$16),4),TRUE),IF(G17=2,INDIRECT("'"&amp;data!B142&amp;"'!"&amp;ADDRESS(ROW('Přihláška č. 1'!$F$16),COLUMN('Přihláška č. 1'!$F$16),4),TRUE)&amp;", "&amp;INDIRECT("'"&amp;data!B142&amp;"'!"&amp;ADDRESS(ROW('Přihláška č. 1'!$F$17),COLUMN('Přihláška č. 1'!$F$17),4),TRUE),IF(G17=3,INDIRECT("'"&amp;data!B142&amp;"'!"&amp;ADDRESS(ROW('Přihláška č. 1'!$F$16),COLUMN('Přihláška č. 1'!$F$16),4),TRUE)&amp;", "&amp;INDIRECT("'"&amp;data!B142&amp;"'!"&amp;ADDRESS(ROW('Přihláška č. 1'!$F$17),COLUMN('Přihláška č. 1'!$F$17),4),TRUE)&amp;", "&amp;INDIRECT("'"&amp;data!B142&amp;"'!"&amp;ADDRESS(ROW('Přihláška č. 1'!$F$18),COLUMN('Přihláška č. 1'!$F$18),4),TRUE),""))),"")</f>
        <v/>
      </c>
      <c r="O17" s="128" t="str">
        <f ca="1">TRIM(IF(celkem_formaci&gt;=A17,IF(G17=1,INDIRECT("'"&amp;data!B142&amp;"'!"&amp;ADDRESS(ROW('Přihláška č. 1'!$C$16),COLUMN('Přihláška č. 1'!$C$16),4),TRUE)&amp;" "&amp; INDIRECT("'"&amp;data!B142&amp;"'!"&amp;ADDRESS(ROW('Přihláška č. 1'!$D$16),COLUMN('Přihláška č. 1'!$D$16),4),TRUE),IF(G17=2,INDIRECT("'"&amp;data!B142&amp;"'!"&amp;ADDRESS(ROW('Přihláška č. 1'!$C$16),COLUMN('Přihláška č. 1'!$C$16),4),TRUE)&amp;" "&amp;INDIRECT("'"&amp;data!B142&amp;"'!"&amp;ADDRESS(ROW('Přihláška č. 1'!$D$16),COLUMN('Přihláška č. 1'!$D$16),4),TRUE)&amp; ", " &amp;INDIRECT("'"&amp;data!B142&amp;"'!"&amp;ADDRESS(ROW('Přihláška č. 1'!$C$17),COLUMN('Přihláška č. 1'!$C$17),4),TRUE)&amp;" "&amp;INDIRECT("'"&amp;data!B142&amp;"'!"&amp;ADDRESS(ROW('Přihláška č. 1'!$D$17),COLUMN('Přihláška č. 1'!$D$17),4),TRUE),IF(G17=3,INDIRECT("'"&amp;data!B142&amp;"'!"&amp;ADDRESS(ROW('Přihláška č. 1'!$C$16),COLUMN('Přihláška č. 1'!$C$16),4),TRUE)&amp;" "&amp; INDIRECT("'"&amp;data!B142&amp;"'!"&amp;ADDRESS(ROW('Přihláška č. 1'!$D$16),COLUMN('Přihláška č. 1'!$D$16),4),TRUE)&amp; ", " &amp;INDIRECT("'"&amp;data!B142&amp;"'!"&amp;ADDRESS(ROW('Přihláška č. 1'!$C$17),COLUMN('Přihláška č. 1'!$C$17),4),TRUE)&amp;" "&amp;INDIRECT("'"&amp;data!B142&amp;"'!"&amp;ADDRESS(ROW('Přihláška č. 1'!$D$17),COLUMN('Přihláška č. 1'!$D$17),4),TRUE)&amp; ", "&amp;INDIRECT("'"&amp;data!B142&amp;"'!"&amp;ADDRESS(ROW('Přihláška č. 1'!$C$18),COLUMN('Přihláška č. 1'!$C$18),4),TRUE)&amp;" "&amp;INDIRECT("'"&amp;data!B142&amp;"'!"&amp;ADDRESS(ROW('Přihláška č. 1'!$D$18),COLUMN('Přihláška č. 1'!$D$18),4),TRUE),""))),""))</f>
        <v/>
      </c>
      <c r="P17" s="127"/>
      <c r="Q17" s="128"/>
      <c r="R17" s="90"/>
    </row>
    <row r="18" spans="1:18" ht="15.75" x14ac:dyDescent="0.25">
      <c r="A18" s="126">
        <v>13</v>
      </c>
      <c r="B18" s="127" t="str">
        <f t="shared" si="1"/>
        <v/>
      </c>
      <c r="C18" s="90" t="str">
        <f t="shared" si="0"/>
        <v/>
      </c>
      <c r="D18" s="90" t="str">
        <f ca="1">'Přehled přihlášek'!E27</f>
        <v/>
      </c>
      <c r="E18" s="91"/>
      <c r="F18" s="92" t="str">
        <f ca="1">IF(C18&lt;&gt;"",COUNTIF(INDIRECT("'"&amp;data!B143&amp;"'!"&amp;ADDRESS(ROW('Přihláška č. 1'!$E$9),COLUMN('Přihláška č. 1'!$E$9),4),TRUE),"*")+COUNTIF(INDIRECT("'"&amp;data!B143&amp;"'!"&amp;ADDRESS(ROW('Přihláška č. 1'!$E$10),COLUMN('Přihláška č. 1'!$E$10),4),TRUE),"*"),"")</f>
        <v/>
      </c>
      <c r="G18" s="91" t="str">
        <f ca="1">'Přehled přihlášek'!F27</f>
        <v/>
      </c>
      <c r="H18" s="91" t="str">
        <f t="shared" ca="1" si="2"/>
        <v/>
      </c>
      <c r="I18" s="91" t="str">
        <f ca="1">IF(INDIRECT("'"&amp;data!B143&amp;"'!"&amp;ADDRESS(ROW('Přihláška č. 1'!$D$5),COLUMN('Přihláška č. 1'!$D$5),4),TRUE)=0,"",INDIRECT("'"&amp;data!B143&amp;"'!"&amp;ADDRESS(ROW('Přihláška č. 1'!$D$5),COLUMN('Přihláška č. 1'!$D$5),4),TRUE))</f>
        <v/>
      </c>
      <c r="J18" s="91" t="str">
        <f ca="1">IF(INDIRECT("'"&amp;data!B143&amp;"'!"&amp;ADDRESS(ROW('Přihláška č. 1'!$D$8),COLUMN('Přihláška č. 1'!$D$8),4),TRUE)=0,"",INDIRECT("'"&amp;data!B143&amp;"'!"&amp;ADDRESS(ROW('Přihláška č. 1'!$D$8),COLUMN('Přihláška č. 1'!$D$8),4),TRUE))</f>
        <v/>
      </c>
      <c r="K18" s="91" t="str">
        <f ca="1">IF(IF(INDIRECT("'"&amp;data!B143&amp;"'!"&amp;ADDRESS(ROW('Přihláška č. 1'!$E$10),COLUMN('Přihláška č. 1'!$E$10),4),TRUE)="",INDIRECT("'"&amp;data!B143&amp;"'!"&amp;ADDRESS(ROW('Přihláška č. 1'!$E$9),COLUMN('Přihláška č. 1'!$E$9),4),TRUE),CONCATENATE(INDIRECT("'"&amp;data!B143&amp;"'!"&amp;ADDRESS(ROW('Přihláška č. 1'!$E$9),COLUMN('Přihláška č. 1'!$E$9),4),TRUE),", ",INDIRECT("'"&amp;data!B143&amp;"'!"&amp;ADDRESS(ROW('Přihláška č. 1'!$E$10),COLUMN('Přihláška č. 1'!$E$10),4),TRUE)))=0,"",IF(INDIRECT("'"&amp;data!B143&amp;"'!"&amp;ADDRESS(ROW('Přihláška č. 1'!$E$10),COLUMN('Přihláška č. 1'!$E$10),4),TRUE)="",INDIRECT("'"&amp;data!B143&amp;"'!"&amp;ADDRESS(ROW('Přihláška č. 1'!$E$9),COLUMN('Přihláška č. 1'!$E$9),4),TRUE),CONCATENATE(INDIRECT("'"&amp;data!B143&amp;"'!"&amp;ADDRESS(ROW('Přihláška č. 1'!$E$9),COLUMN('Přihláška č. 1'!$E$9),4),TRUE),", ",INDIRECT("'"&amp;data!B143&amp;"'!"&amp;ADDRESS(ROW('Přihláška č. 1'!$E$10),COLUMN('Přihláška č. 1'!$E$10),4),TRUE))))</f>
        <v/>
      </c>
      <c r="L18" s="66" t="str">
        <f ca="1">'Přehled přihlášek'!G27</f>
        <v/>
      </c>
      <c r="M18" s="134" t="str">
        <f ca="1">'Přehled přihlášek'!D27</f>
        <v/>
      </c>
      <c r="N18" s="139" t="str">
        <f ca="1">IF(celkem_formaci&gt;=A18,IF(G18=1,INDIRECT("'"&amp;data!B143&amp;"'!"&amp;ADDRESS(ROW('Přihláška č. 1'!$F$16),COLUMN('Přihláška č. 1'!$F$16),4),TRUE),IF(G18=2,INDIRECT("'"&amp;data!B143&amp;"'!"&amp;ADDRESS(ROW('Přihláška č. 1'!$F$16),COLUMN('Přihláška č. 1'!$F$16),4),TRUE)&amp;", "&amp;INDIRECT("'"&amp;data!B143&amp;"'!"&amp;ADDRESS(ROW('Přihláška č. 1'!$F$17),COLUMN('Přihláška č. 1'!$F$17),4),TRUE),IF(G18=3,INDIRECT("'"&amp;data!B143&amp;"'!"&amp;ADDRESS(ROW('Přihláška č. 1'!$F$16),COLUMN('Přihláška č. 1'!$F$16),4),TRUE)&amp;", "&amp;INDIRECT("'"&amp;data!B143&amp;"'!"&amp;ADDRESS(ROW('Přihláška č. 1'!$F$17),COLUMN('Přihláška č. 1'!$F$17),4),TRUE)&amp;", "&amp;INDIRECT("'"&amp;data!B143&amp;"'!"&amp;ADDRESS(ROW('Přihláška č. 1'!$F$18),COLUMN('Přihláška č. 1'!$F$18),4),TRUE),""))),"")</f>
        <v/>
      </c>
      <c r="O18" s="128" t="str">
        <f ca="1">TRIM(IF(celkem_formaci&gt;=A18,IF(G18=1,INDIRECT("'"&amp;data!B143&amp;"'!"&amp;ADDRESS(ROW('Přihláška č. 1'!$C$16),COLUMN('Přihláška č. 1'!$C$16),4),TRUE)&amp;" "&amp; INDIRECT("'"&amp;data!B143&amp;"'!"&amp;ADDRESS(ROW('Přihláška č. 1'!$D$16),COLUMN('Přihláška č. 1'!$D$16),4),TRUE),IF(G18=2,INDIRECT("'"&amp;data!B143&amp;"'!"&amp;ADDRESS(ROW('Přihláška č. 1'!$C$16),COLUMN('Přihláška č. 1'!$C$16),4),TRUE)&amp;" "&amp;INDIRECT("'"&amp;data!B143&amp;"'!"&amp;ADDRESS(ROW('Přihláška č. 1'!$D$16),COLUMN('Přihláška č. 1'!$D$16),4),TRUE)&amp; ", " &amp;INDIRECT("'"&amp;data!B143&amp;"'!"&amp;ADDRESS(ROW('Přihláška č. 1'!$C$17),COLUMN('Přihláška č. 1'!$C$17),4),TRUE)&amp;" "&amp;INDIRECT("'"&amp;data!B143&amp;"'!"&amp;ADDRESS(ROW('Přihláška č. 1'!$D$17),COLUMN('Přihláška č. 1'!$D$17),4),TRUE),IF(G18=3,INDIRECT("'"&amp;data!B143&amp;"'!"&amp;ADDRESS(ROW('Přihláška č. 1'!$C$16),COLUMN('Přihláška č. 1'!$C$16),4),TRUE)&amp;" "&amp; INDIRECT("'"&amp;data!B143&amp;"'!"&amp;ADDRESS(ROW('Přihláška č. 1'!$D$16),COLUMN('Přihláška č. 1'!$D$16),4),TRUE)&amp; ", " &amp;INDIRECT("'"&amp;data!B143&amp;"'!"&amp;ADDRESS(ROW('Přihláška č. 1'!$C$17),COLUMN('Přihláška č. 1'!$C$17),4),TRUE)&amp;" "&amp;INDIRECT("'"&amp;data!B143&amp;"'!"&amp;ADDRESS(ROW('Přihláška č. 1'!$D$17),COLUMN('Přihláška č. 1'!$D$17),4),TRUE)&amp; ", "&amp;INDIRECT("'"&amp;data!B143&amp;"'!"&amp;ADDRESS(ROW('Přihláška č. 1'!$C$18),COLUMN('Přihláška č. 1'!$C$18),4),TRUE)&amp;" "&amp;INDIRECT("'"&amp;data!B143&amp;"'!"&amp;ADDRESS(ROW('Přihláška č. 1'!$D$18),COLUMN('Přihláška č. 1'!$D$18),4),TRUE),""))),""))</f>
        <v/>
      </c>
      <c r="P18" s="127"/>
      <c r="Q18" s="128"/>
      <c r="R18" s="90"/>
    </row>
    <row r="19" spans="1:18" ht="15.75" x14ac:dyDescent="0.25">
      <c r="A19" s="126">
        <v>14</v>
      </c>
      <c r="B19" s="127" t="str">
        <f t="shared" si="1"/>
        <v/>
      </c>
      <c r="C19" s="90" t="str">
        <f t="shared" si="0"/>
        <v/>
      </c>
      <c r="D19" s="90" t="str">
        <f ca="1">'Přehled přihlášek'!E28</f>
        <v/>
      </c>
      <c r="E19" s="91"/>
      <c r="F19" s="92" t="str">
        <f ca="1">IF(C19&lt;&gt;"",COUNTIF(INDIRECT("'"&amp;data!B144&amp;"'!"&amp;ADDRESS(ROW('Přihláška č. 1'!$E$9),COLUMN('Přihláška č. 1'!$E$9),4),TRUE),"*")+COUNTIF(INDIRECT("'"&amp;data!B144&amp;"'!"&amp;ADDRESS(ROW('Přihláška č. 1'!$E$10),COLUMN('Přihláška č. 1'!$E$10),4),TRUE),"*"),"")</f>
        <v/>
      </c>
      <c r="G19" s="91" t="str">
        <f ca="1">'Přehled přihlášek'!F28</f>
        <v/>
      </c>
      <c r="H19" s="91" t="str">
        <f t="shared" ca="1" si="2"/>
        <v/>
      </c>
      <c r="I19" s="91" t="str">
        <f ca="1">IF(INDIRECT("'"&amp;data!B144&amp;"'!"&amp;ADDRESS(ROW('Přihláška č. 1'!$D$5),COLUMN('Přihláška č. 1'!$D$5),4),TRUE)=0,"",INDIRECT("'"&amp;data!B144&amp;"'!"&amp;ADDRESS(ROW('Přihláška č. 1'!$D$5),COLUMN('Přihláška č. 1'!$D$5),4),TRUE))</f>
        <v/>
      </c>
      <c r="J19" s="91" t="str">
        <f ca="1">IF(INDIRECT("'"&amp;data!B144&amp;"'!"&amp;ADDRESS(ROW('Přihláška č. 1'!$D$8),COLUMN('Přihláška č. 1'!$D$8),4),TRUE)=0,"",INDIRECT("'"&amp;data!B144&amp;"'!"&amp;ADDRESS(ROW('Přihláška č. 1'!$D$8),COLUMN('Přihláška č. 1'!$D$8),4),TRUE))</f>
        <v/>
      </c>
      <c r="K19" s="91" t="str">
        <f ca="1">IF(IF(INDIRECT("'"&amp;data!B144&amp;"'!"&amp;ADDRESS(ROW('Přihláška č. 1'!$E$10),COLUMN('Přihláška č. 1'!$E$10),4),TRUE)="",INDIRECT("'"&amp;data!B144&amp;"'!"&amp;ADDRESS(ROW('Přihláška č. 1'!$E$9),COLUMN('Přihláška č. 1'!$E$9),4),TRUE),CONCATENATE(INDIRECT("'"&amp;data!B144&amp;"'!"&amp;ADDRESS(ROW('Přihláška č. 1'!$E$9),COLUMN('Přihláška č. 1'!$E$9),4),TRUE),", ",INDIRECT("'"&amp;data!B144&amp;"'!"&amp;ADDRESS(ROW('Přihláška č. 1'!$E$10),COLUMN('Přihláška č. 1'!$E$10),4),TRUE)))=0,"",IF(INDIRECT("'"&amp;data!B144&amp;"'!"&amp;ADDRESS(ROW('Přihláška č. 1'!$E$10),COLUMN('Přihláška č. 1'!$E$10),4),TRUE)="",INDIRECT("'"&amp;data!B144&amp;"'!"&amp;ADDRESS(ROW('Přihláška č. 1'!$E$9),COLUMN('Přihláška č. 1'!$E$9),4),TRUE),CONCATENATE(INDIRECT("'"&amp;data!B144&amp;"'!"&amp;ADDRESS(ROW('Přihláška č. 1'!$E$9),COLUMN('Přihláška č. 1'!$E$9),4),TRUE),", ",INDIRECT("'"&amp;data!B144&amp;"'!"&amp;ADDRESS(ROW('Přihláška č. 1'!$E$10),COLUMN('Přihláška č. 1'!$E$10),4),TRUE))))</f>
        <v/>
      </c>
      <c r="L19" s="66" t="str">
        <f ca="1">'Přehled přihlášek'!G28</f>
        <v/>
      </c>
      <c r="M19" s="134" t="str">
        <f ca="1">'Přehled přihlášek'!D28</f>
        <v/>
      </c>
      <c r="N19" s="139" t="str">
        <f ca="1">IF(celkem_formaci&gt;=A19,IF(G19=1,INDIRECT("'"&amp;data!B144&amp;"'!"&amp;ADDRESS(ROW('Přihláška č. 1'!$F$16),COLUMN('Přihláška č. 1'!$F$16),4),TRUE),IF(G19=2,INDIRECT("'"&amp;data!B144&amp;"'!"&amp;ADDRESS(ROW('Přihláška č. 1'!$F$16),COLUMN('Přihláška č. 1'!$F$16),4),TRUE)&amp;", "&amp;INDIRECT("'"&amp;data!B144&amp;"'!"&amp;ADDRESS(ROW('Přihláška č. 1'!$F$17),COLUMN('Přihláška č. 1'!$F$17),4),TRUE),IF(G19=3,INDIRECT("'"&amp;data!B144&amp;"'!"&amp;ADDRESS(ROW('Přihláška č. 1'!$F$16),COLUMN('Přihláška č. 1'!$F$16),4),TRUE)&amp;", "&amp;INDIRECT("'"&amp;data!B144&amp;"'!"&amp;ADDRESS(ROW('Přihláška č. 1'!$F$17),COLUMN('Přihláška č. 1'!$F$17),4),TRUE)&amp;", "&amp;INDIRECT("'"&amp;data!B144&amp;"'!"&amp;ADDRESS(ROW('Přihláška č. 1'!$F$18),COLUMN('Přihláška č. 1'!$F$18),4),TRUE),""))),"")</f>
        <v/>
      </c>
      <c r="O19" s="128" t="str">
        <f ca="1">TRIM(IF(celkem_formaci&gt;=A19,IF(G19=1,INDIRECT("'"&amp;data!B144&amp;"'!"&amp;ADDRESS(ROW('Přihláška č. 1'!$C$16),COLUMN('Přihláška č. 1'!$C$16),4),TRUE)&amp;" "&amp; INDIRECT("'"&amp;data!B144&amp;"'!"&amp;ADDRESS(ROW('Přihláška č. 1'!$D$16),COLUMN('Přihláška č. 1'!$D$16),4),TRUE),IF(G19=2,INDIRECT("'"&amp;data!B144&amp;"'!"&amp;ADDRESS(ROW('Přihláška č. 1'!$C$16),COLUMN('Přihláška č. 1'!$C$16),4),TRUE)&amp;" "&amp;INDIRECT("'"&amp;data!B144&amp;"'!"&amp;ADDRESS(ROW('Přihláška č. 1'!$D$16),COLUMN('Přihláška č. 1'!$D$16),4),TRUE)&amp; ", " &amp;INDIRECT("'"&amp;data!B144&amp;"'!"&amp;ADDRESS(ROW('Přihláška č. 1'!$C$17),COLUMN('Přihláška č. 1'!$C$17),4),TRUE)&amp;" "&amp;INDIRECT("'"&amp;data!B144&amp;"'!"&amp;ADDRESS(ROW('Přihláška č. 1'!$D$17),COLUMN('Přihláška č. 1'!$D$17),4),TRUE),IF(G19=3,INDIRECT("'"&amp;data!B144&amp;"'!"&amp;ADDRESS(ROW('Přihláška č. 1'!$C$16),COLUMN('Přihláška č. 1'!$C$16),4),TRUE)&amp;" "&amp; INDIRECT("'"&amp;data!B144&amp;"'!"&amp;ADDRESS(ROW('Přihláška č. 1'!$D$16),COLUMN('Přihláška č. 1'!$D$16),4),TRUE)&amp; ", " &amp;INDIRECT("'"&amp;data!B144&amp;"'!"&amp;ADDRESS(ROW('Přihláška č. 1'!$C$17),COLUMN('Přihláška č. 1'!$C$17),4),TRUE)&amp;" "&amp;INDIRECT("'"&amp;data!B144&amp;"'!"&amp;ADDRESS(ROW('Přihláška č. 1'!$D$17),COLUMN('Přihláška č. 1'!$D$17),4),TRUE)&amp; ", "&amp;INDIRECT("'"&amp;data!B144&amp;"'!"&amp;ADDRESS(ROW('Přihláška č. 1'!$C$18),COLUMN('Přihláška č. 1'!$C$18),4),TRUE)&amp;" "&amp;INDIRECT("'"&amp;data!B144&amp;"'!"&amp;ADDRESS(ROW('Přihláška č. 1'!$D$18),COLUMN('Přihláška č. 1'!$D$18),4),TRUE),""))),""))</f>
        <v/>
      </c>
      <c r="P19" s="127"/>
      <c r="Q19" s="128"/>
      <c r="R19" s="90"/>
    </row>
    <row r="20" spans="1:18" ht="15.75" x14ac:dyDescent="0.25">
      <c r="A20" s="126">
        <v>15</v>
      </c>
      <c r="B20" s="127" t="str">
        <f t="shared" si="1"/>
        <v/>
      </c>
      <c r="C20" s="90" t="str">
        <f t="shared" si="0"/>
        <v/>
      </c>
      <c r="D20" s="90" t="str">
        <f ca="1">'Přehled přihlášek'!E29</f>
        <v/>
      </c>
      <c r="E20" s="91"/>
      <c r="F20" s="92" t="str">
        <f ca="1">IF(C20&lt;&gt;"",COUNTIF(INDIRECT("'"&amp;data!B145&amp;"'!"&amp;ADDRESS(ROW('Přihláška č. 1'!$E$9),COLUMN('Přihláška č. 1'!$E$9),4),TRUE),"*")+COUNTIF(INDIRECT("'"&amp;data!B145&amp;"'!"&amp;ADDRESS(ROW('Přihláška č. 1'!$E$10),COLUMN('Přihláška č. 1'!$E$10),4),TRUE),"*"),"")</f>
        <v/>
      </c>
      <c r="G20" s="91" t="str">
        <f ca="1">'Přehled přihlášek'!F29</f>
        <v/>
      </c>
      <c r="H20" s="91" t="str">
        <f t="shared" ca="1" si="2"/>
        <v/>
      </c>
      <c r="I20" s="91" t="str">
        <f ca="1">IF(INDIRECT("'"&amp;data!B145&amp;"'!"&amp;ADDRESS(ROW('Přihláška č. 1'!$D$5),COLUMN('Přihláška č. 1'!$D$5),4),TRUE)=0,"",INDIRECT("'"&amp;data!B145&amp;"'!"&amp;ADDRESS(ROW('Přihláška č. 1'!$D$5),COLUMN('Přihláška č. 1'!$D$5),4),TRUE))</f>
        <v/>
      </c>
      <c r="J20" s="91" t="str">
        <f ca="1">IF(INDIRECT("'"&amp;data!B145&amp;"'!"&amp;ADDRESS(ROW('Přihláška č. 1'!$D$8),COLUMN('Přihláška č. 1'!$D$8),4),TRUE)=0,"",INDIRECT("'"&amp;data!B145&amp;"'!"&amp;ADDRESS(ROW('Přihláška č. 1'!$D$8),COLUMN('Přihláška č. 1'!$D$8),4),TRUE))</f>
        <v/>
      </c>
      <c r="K20" s="91" t="str">
        <f ca="1">IF(IF(INDIRECT("'"&amp;data!B145&amp;"'!"&amp;ADDRESS(ROW('Přihláška č. 1'!$E$10),COLUMN('Přihláška č. 1'!$E$10),4),TRUE)="",INDIRECT("'"&amp;data!B145&amp;"'!"&amp;ADDRESS(ROW('Přihláška č. 1'!$E$9),COLUMN('Přihláška č. 1'!$E$9),4),TRUE),CONCATENATE(INDIRECT("'"&amp;data!B145&amp;"'!"&amp;ADDRESS(ROW('Přihláška č. 1'!$E$9),COLUMN('Přihláška č. 1'!$E$9),4),TRUE),", ",INDIRECT("'"&amp;data!B145&amp;"'!"&amp;ADDRESS(ROW('Přihláška č. 1'!$E$10),COLUMN('Přihláška č. 1'!$E$10),4),TRUE)))=0,"",IF(INDIRECT("'"&amp;data!B145&amp;"'!"&amp;ADDRESS(ROW('Přihláška č. 1'!$E$10),COLUMN('Přihláška č. 1'!$E$10),4),TRUE)="",INDIRECT("'"&amp;data!B145&amp;"'!"&amp;ADDRESS(ROW('Přihláška č. 1'!$E$9),COLUMN('Přihláška č. 1'!$E$9),4),TRUE),CONCATENATE(INDIRECT("'"&amp;data!B145&amp;"'!"&amp;ADDRESS(ROW('Přihláška č. 1'!$E$9),COLUMN('Přihláška č. 1'!$E$9),4),TRUE),", ",INDIRECT("'"&amp;data!B145&amp;"'!"&amp;ADDRESS(ROW('Přihláška č. 1'!$E$10),COLUMN('Přihláška č. 1'!$E$10),4),TRUE))))</f>
        <v/>
      </c>
      <c r="L20" s="66" t="str">
        <f ca="1">'Přehled přihlášek'!G29</f>
        <v/>
      </c>
      <c r="M20" s="134" t="str">
        <f ca="1">'Přehled přihlášek'!D29</f>
        <v/>
      </c>
      <c r="N20" s="139" t="str">
        <f ca="1">IF(celkem_formaci&gt;=A20,IF(G20=1,INDIRECT("'"&amp;data!B145&amp;"'!"&amp;ADDRESS(ROW('Přihláška č. 1'!$F$16),COLUMN('Přihláška č. 1'!$F$16),4),TRUE),IF(G20=2,INDIRECT("'"&amp;data!B145&amp;"'!"&amp;ADDRESS(ROW('Přihláška č. 1'!$F$16),COLUMN('Přihláška č. 1'!$F$16),4),TRUE)&amp;", "&amp;INDIRECT("'"&amp;data!B145&amp;"'!"&amp;ADDRESS(ROW('Přihláška č. 1'!$F$17),COLUMN('Přihláška č. 1'!$F$17),4),TRUE),IF(G20=3,INDIRECT("'"&amp;data!B145&amp;"'!"&amp;ADDRESS(ROW('Přihláška č. 1'!$F$16),COLUMN('Přihláška č. 1'!$F$16),4),TRUE)&amp;", "&amp;INDIRECT("'"&amp;data!B145&amp;"'!"&amp;ADDRESS(ROW('Přihláška č. 1'!$F$17),COLUMN('Přihláška č. 1'!$F$17),4),TRUE)&amp;", "&amp;INDIRECT("'"&amp;data!B145&amp;"'!"&amp;ADDRESS(ROW('Přihláška č. 1'!$F$18),COLUMN('Přihláška č. 1'!$F$18),4),TRUE),""))),"")</f>
        <v/>
      </c>
      <c r="O20" s="128" t="str">
        <f ca="1">TRIM(IF(celkem_formaci&gt;=A20,IF(G20=1,INDIRECT("'"&amp;data!B145&amp;"'!"&amp;ADDRESS(ROW('Přihláška č. 1'!$C$16),COLUMN('Přihláška č. 1'!$C$16),4),TRUE)&amp;" "&amp; INDIRECT("'"&amp;data!B145&amp;"'!"&amp;ADDRESS(ROW('Přihláška č. 1'!$D$16),COLUMN('Přihláška č. 1'!$D$16),4),TRUE),IF(G20=2,INDIRECT("'"&amp;data!B145&amp;"'!"&amp;ADDRESS(ROW('Přihláška č. 1'!$C$16),COLUMN('Přihláška č. 1'!$C$16),4),TRUE)&amp;" "&amp;INDIRECT("'"&amp;data!B145&amp;"'!"&amp;ADDRESS(ROW('Přihláška č. 1'!$D$16),COLUMN('Přihláška č. 1'!$D$16),4),TRUE)&amp; ", " &amp;INDIRECT("'"&amp;data!B145&amp;"'!"&amp;ADDRESS(ROW('Přihláška č. 1'!$C$17),COLUMN('Přihláška č. 1'!$C$17),4),TRUE)&amp;" "&amp;INDIRECT("'"&amp;data!B145&amp;"'!"&amp;ADDRESS(ROW('Přihláška č. 1'!$D$17),COLUMN('Přihláška č. 1'!$D$17),4),TRUE),IF(G20=3,INDIRECT("'"&amp;data!B145&amp;"'!"&amp;ADDRESS(ROW('Přihláška č. 1'!$C$16),COLUMN('Přihláška č. 1'!$C$16),4),TRUE)&amp;" "&amp; INDIRECT("'"&amp;data!B145&amp;"'!"&amp;ADDRESS(ROW('Přihláška č. 1'!$D$16),COLUMN('Přihláška č. 1'!$D$16),4),TRUE)&amp; ", " &amp;INDIRECT("'"&amp;data!B145&amp;"'!"&amp;ADDRESS(ROW('Přihláška č. 1'!$C$17),COLUMN('Přihláška č. 1'!$C$17),4),TRUE)&amp;" "&amp;INDIRECT("'"&amp;data!B145&amp;"'!"&amp;ADDRESS(ROW('Přihláška č. 1'!$D$17),COLUMN('Přihláška č. 1'!$D$17),4),TRUE)&amp; ", "&amp;INDIRECT("'"&amp;data!B145&amp;"'!"&amp;ADDRESS(ROW('Přihláška č. 1'!$C$18),COLUMN('Přihláška č. 1'!$C$18),4),TRUE)&amp;" "&amp;INDIRECT("'"&amp;data!B145&amp;"'!"&amp;ADDRESS(ROW('Přihláška č. 1'!$D$18),COLUMN('Přihláška č. 1'!$D$18),4),TRUE),""))),""))</f>
        <v/>
      </c>
      <c r="P20" s="127"/>
      <c r="Q20" s="128"/>
      <c r="R20" s="90"/>
    </row>
    <row r="21" spans="1:18" ht="15.75" x14ac:dyDescent="0.25">
      <c r="A21" s="126">
        <v>16</v>
      </c>
      <c r="B21" s="127" t="str">
        <f t="shared" si="1"/>
        <v/>
      </c>
      <c r="C21" s="90" t="str">
        <f t="shared" si="0"/>
        <v/>
      </c>
      <c r="D21" s="90" t="str">
        <f ca="1">'Přehled přihlášek'!E30</f>
        <v/>
      </c>
      <c r="E21" s="91"/>
      <c r="F21" s="92" t="str">
        <f ca="1">IF(C21&lt;&gt;"",COUNTIF(INDIRECT("'"&amp;data!B146&amp;"'!"&amp;ADDRESS(ROW('Přihláška č. 1'!$E$9),COLUMN('Přihláška č. 1'!$E$9),4),TRUE),"*")+COUNTIF(INDIRECT("'"&amp;data!B146&amp;"'!"&amp;ADDRESS(ROW('Přihláška č. 1'!$E$10),COLUMN('Přihláška č. 1'!$E$10),4),TRUE),"*"),"")</f>
        <v/>
      </c>
      <c r="G21" s="91" t="str">
        <f ca="1">'Přehled přihlášek'!F30</f>
        <v/>
      </c>
      <c r="H21" s="91" t="str">
        <f t="shared" ca="1" si="2"/>
        <v/>
      </c>
      <c r="I21" s="91" t="str">
        <f ca="1">IF(INDIRECT("'"&amp;data!B146&amp;"'!"&amp;ADDRESS(ROW('Přihláška č. 1'!$D$5),COLUMN('Přihláška č. 1'!$D$5),4),TRUE)=0,"",INDIRECT("'"&amp;data!B146&amp;"'!"&amp;ADDRESS(ROW('Přihláška č. 1'!$D$5),COLUMN('Přihláška č. 1'!$D$5),4),TRUE))</f>
        <v/>
      </c>
      <c r="J21" s="91" t="str">
        <f ca="1">IF(INDIRECT("'"&amp;data!B146&amp;"'!"&amp;ADDRESS(ROW('Přihláška č. 1'!$D$8),COLUMN('Přihláška č. 1'!$D$8),4),TRUE)=0,"",INDIRECT("'"&amp;data!B146&amp;"'!"&amp;ADDRESS(ROW('Přihláška č. 1'!$D$8),COLUMN('Přihláška č. 1'!$D$8),4),TRUE))</f>
        <v/>
      </c>
      <c r="K21" s="91" t="str">
        <f ca="1">IF(IF(INDIRECT("'"&amp;data!B146&amp;"'!"&amp;ADDRESS(ROW('Přihláška č. 1'!$E$10),COLUMN('Přihláška č. 1'!$E$10),4),TRUE)="",INDIRECT("'"&amp;data!B146&amp;"'!"&amp;ADDRESS(ROW('Přihláška č. 1'!$E$9),COLUMN('Přihláška č. 1'!$E$9),4),TRUE),CONCATENATE(INDIRECT("'"&amp;data!B146&amp;"'!"&amp;ADDRESS(ROW('Přihláška č. 1'!$E$9),COLUMN('Přihláška č. 1'!$E$9),4),TRUE),", ",INDIRECT("'"&amp;data!B146&amp;"'!"&amp;ADDRESS(ROW('Přihláška č. 1'!$E$10),COLUMN('Přihláška č. 1'!$E$10),4),TRUE)))=0,"",IF(INDIRECT("'"&amp;data!B146&amp;"'!"&amp;ADDRESS(ROW('Přihláška č. 1'!$E$10),COLUMN('Přihláška č. 1'!$E$10),4),TRUE)="",INDIRECT("'"&amp;data!B146&amp;"'!"&amp;ADDRESS(ROW('Přihláška č. 1'!$E$9),COLUMN('Přihláška č. 1'!$E$9),4),TRUE),CONCATENATE(INDIRECT("'"&amp;data!B146&amp;"'!"&amp;ADDRESS(ROW('Přihláška č. 1'!$E$9),COLUMN('Přihláška č. 1'!$E$9),4),TRUE),", ",INDIRECT("'"&amp;data!B146&amp;"'!"&amp;ADDRESS(ROW('Přihláška č. 1'!$E$10),COLUMN('Přihláška č. 1'!$E$10),4),TRUE))))</f>
        <v/>
      </c>
      <c r="L21" s="66" t="str">
        <f ca="1">'Přehled přihlášek'!G30</f>
        <v/>
      </c>
      <c r="M21" s="134" t="str">
        <f ca="1">'Přehled přihlášek'!D30</f>
        <v/>
      </c>
      <c r="N21" s="139" t="str">
        <f ca="1">IF(celkem_formaci&gt;=A21,IF(G21=1,INDIRECT("'"&amp;data!B146&amp;"'!"&amp;ADDRESS(ROW('Přihláška č. 1'!$F$16),COLUMN('Přihláška č. 1'!$F$16),4),TRUE),IF(G21=2,INDIRECT("'"&amp;data!B146&amp;"'!"&amp;ADDRESS(ROW('Přihláška č. 1'!$F$16),COLUMN('Přihláška č. 1'!$F$16),4),TRUE)&amp;", "&amp;INDIRECT("'"&amp;data!B146&amp;"'!"&amp;ADDRESS(ROW('Přihláška č. 1'!$F$17),COLUMN('Přihláška č. 1'!$F$17),4),TRUE),IF(G21=3,INDIRECT("'"&amp;data!B146&amp;"'!"&amp;ADDRESS(ROW('Přihláška č. 1'!$F$16),COLUMN('Přihláška č. 1'!$F$16),4),TRUE)&amp;", "&amp;INDIRECT("'"&amp;data!B146&amp;"'!"&amp;ADDRESS(ROW('Přihláška č. 1'!$F$17),COLUMN('Přihláška č. 1'!$F$17),4),TRUE)&amp;", "&amp;INDIRECT("'"&amp;data!B146&amp;"'!"&amp;ADDRESS(ROW('Přihláška č. 1'!$F$18),COLUMN('Přihláška č. 1'!$F$18),4),TRUE),""))),"")</f>
        <v/>
      </c>
      <c r="O21" s="128" t="str">
        <f ca="1">TRIM(IF(celkem_formaci&gt;=A21,IF(G21=1,INDIRECT("'"&amp;data!B146&amp;"'!"&amp;ADDRESS(ROW('Přihláška č. 1'!$C$16),COLUMN('Přihláška č. 1'!$C$16),4),TRUE)&amp;" "&amp; INDIRECT("'"&amp;data!B146&amp;"'!"&amp;ADDRESS(ROW('Přihláška č. 1'!$D$16),COLUMN('Přihláška č. 1'!$D$16),4),TRUE),IF(G21=2,INDIRECT("'"&amp;data!B146&amp;"'!"&amp;ADDRESS(ROW('Přihláška č. 1'!$C$16),COLUMN('Přihláška č. 1'!$C$16),4),TRUE)&amp;" "&amp;INDIRECT("'"&amp;data!B146&amp;"'!"&amp;ADDRESS(ROW('Přihláška č. 1'!$D$16),COLUMN('Přihláška č. 1'!$D$16),4),TRUE)&amp; ", " &amp;INDIRECT("'"&amp;data!B146&amp;"'!"&amp;ADDRESS(ROW('Přihláška č. 1'!$C$17),COLUMN('Přihláška č. 1'!$C$17),4),TRUE)&amp;" "&amp;INDIRECT("'"&amp;data!B146&amp;"'!"&amp;ADDRESS(ROW('Přihláška č. 1'!$D$17),COLUMN('Přihláška č. 1'!$D$17),4),TRUE),IF(G21=3,INDIRECT("'"&amp;data!B146&amp;"'!"&amp;ADDRESS(ROW('Přihláška č. 1'!$C$16),COLUMN('Přihláška č. 1'!$C$16),4),TRUE)&amp;" "&amp; INDIRECT("'"&amp;data!B146&amp;"'!"&amp;ADDRESS(ROW('Přihláška č. 1'!$D$16),COLUMN('Přihláška č. 1'!$D$16),4),TRUE)&amp; ", " &amp;INDIRECT("'"&amp;data!B146&amp;"'!"&amp;ADDRESS(ROW('Přihláška č. 1'!$C$17),COLUMN('Přihláška č. 1'!$C$17),4),TRUE)&amp;" "&amp;INDIRECT("'"&amp;data!B146&amp;"'!"&amp;ADDRESS(ROW('Přihláška č. 1'!$D$17),COLUMN('Přihláška č. 1'!$D$17),4),TRUE)&amp; ", "&amp;INDIRECT("'"&amp;data!B146&amp;"'!"&amp;ADDRESS(ROW('Přihláška č. 1'!$C$18),COLUMN('Přihláška č. 1'!$C$18),4),TRUE)&amp;" "&amp;INDIRECT("'"&amp;data!B146&amp;"'!"&amp;ADDRESS(ROW('Přihláška č. 1'!$D$18),COLUMN('Přihláška č. 1'!$D$18),4),TRUE),""))),""))</f>
        <v/>
      </c>
      <c r="P21" s="127"/>
      <c r="Q21" s="128"/>
      <c r="R21" s="90"/>
    </row>
    <row r="22" spans="1:18" ht="15.75" x14ac:dyDescent="0.25">
      <c r="A22" s="126">
        <v>17</v>
      </c>
      <c r="B22" s="127" t="str">
        <f t="shared" si="1"/>
        <v/>
      </c>
      <c r="C22" s="90" t="str">
        <f t="shared" si="0"/>
        <v/>
      </c>
      <c r="D22" s="90" t="str">
        <f ca="1">'Přehled přihlášek'!E31</f>
        <v/>
      </c>
      <c r="E22" s="91"/>
      <c r="F22" s="92" t="str">
        <f ca="1">IF(C22&lt;&gt;"",COUNTIF(INDIRECT("'"&amp;data!B147&amp;"'!"&amp;ADDRESS(ROW('Přihláška č. 1'!$E$9),COLUMN('Přihláška č. 1'!$E$9),4),TRUE),"*")+COUNTIF(INDIRECT("'"&amp;data!B147&amp;"'!"&amp;ADDRESS(ROW('Přihláška č. 1'!$E$10),COLUMN('Přihláška č. 1'!$E$10),4),TRUE),"*"),"")</f>
        <v/>
      </c>
      <c r="G22" s="91" t="str">
        <f ca="1">'Přehled přihlášek'!F31</f>
        <v/>
      </c>
      <c r="H22" s="91" t="str">
        <f t="shared" ca="1" si="2"/>
        <v/>
      </c>
      <c r="I22" s="91" t="str">
        <f ca="1">IF(INDIRECT("'"&amp;data!B147&amp;"'!"&amp;ADDRESS(ROW('Přihláška č. 1'!$D$5),COLUMN('Přihláška č. 1'!$D$5),4),TRUE)=0,"",INDIRECT("'"&amp;data!B147&amp;"'!"&amp;ADDRESS(ROW('Přihláška č. 1'!$D$5),COLUMN('Přihláška č. 1'!$D$5),4),TRUE))</f>
        <v/>
      </c>
      <c r="J22" s="91" t="str">
        <f ca="1">IF(INDIRECT("'"&amp;data!B147&amp;"'!"&amp;ADDRESS(ROW('Přihláška č. 1'!$D$8),COLUMN('Přihláška č. 1'!$D$8),4),TRUE)=0,"",INDIRECT("'"&amp;data!B147&amp;"'!"&amp;ADDRESS(ROW('Přihláška č. 1'!$D$8),COLUMN('Přihláška č. 1'!$D$8),4),TRUE))</f>
        <v/>
      </c>
      <c r="K22" s="91" t="str">
        <f ca="1">IF(IF(INDIRECT("'"&amp;data!B147&amp;"'!"&amp;ADDRESS(ROW('Přihláška č. 1'!$E$10),COLUMN('Přihláška č. 1'!$E$10),4),TRUE)="",INDIRECT("'"&amp;data!B147&amp;"'!"&amp;ADDRESS(ROW('Přihláška č. 1'!$E$9),COLUMN('Přihláška č. 1'!$E$9),4),TRUE),CONCATENATE(INDIRECT("'"&amp;data!B147&amp;"'!"&amp;ADDRESS(ROW('Přihláška č. 1'!$E$9),COLUMN('Přihláška č. 1'!$E$9),4),TRUE),", ",INDIRECT("'"&amp;data!B147&amp;"'!"&amp;ADDRESS(ROW('Přihláška č. 1'!$E$10),COLUMN('Přihláška č. 1'!$E$10),4),TRUE)))=0,"",IF(INDIRECT("'"&amp;data!B147&amp;"'!"&amp;ADDRESS(ROW('Přihláška č. 1'!$E$10),COLUMN('Přihláška č. 1'!$E$10),4),TRUE)="",INDIRECT("'"&amp;data!B147&amp;"'!"&amp;ADDRESS(ROW('Přihláška č. 1'!$E$9),COLUMN('Přihláška č. 1'!$E$9),4),TRUE),CONCATENATE(INDIRECT("'"&amp;data!B147&amp;"'!"&amp;ADDRESS(ROW('Přihláška č. 1'!$E$9),COLUMN('Přihláška č. 1'!$E$9),4),TRUE),", ",INDIRECT("'"&amp;data!B147&amp;"'!"&amp;ADDRESS(ROW('Přihláška č. 1'!$E$10),COLUMN('Přihláška č. 1'!$E$10),4),TRUE))))</f>
        <v/>
      </c>
      <c r="L22" s="66" t="str">
        <f ca="1">'Přehled přihlášek'!G31</f>
        <v/>
      </c>
      <c r="M22" s="134" t="str">
        <f ca="1">'Přehled přihlášek'!D31</f>
        <v/>
      </c>
      <c r="N22" s="139" t="str">
        <f ca="1">IF(celkem_formaci&gt;=A22,IF(G22=1,INDIRECT("'"&amp;data!B147&amp;"'!"&amp;ADDRESS(ROW('Přihláška č. 1'!$F$16),COLUMN('Přihláška č. 1'!$F$16),4),TRUE),IF(G22=2,INDIRECT("'"&amp;data!B147&amp;"'!"&amp;ADDRESS(ROW('Přihláška č. 1'!$F$16),COLUMN('Přihláška č. 1'!$F$16),4),TRUE)&amp;", "&amp;INDIRECT("'"&amp;data!B147&amp;"'!"&amp;ADDRESS(ROW('Přihláška č. 1'!$F$17),COLUMN('Přihláška č. 1'!$F$17),4),TRUE),IF(G22=3,INDIRECT("'"&amp;data!B147&amp;"'!"&amp;ADDRESS(ROW('Přihláška č. 1'!$F$16),COLUMN('Přihláška č. 1'!$F$16),4),TRUE)&amp;", "&amp;INDIRECT("'"&amp;data!B147&amp;"'!"&amp;ADDRESS(ROW('Přihláška č. 1'!$F$17),COLUMN('Přihláška č. 1'!$F$17),4),TRUE)&amp;", "&amp;INDIRECT("'"&amp;data!B147&amp;"'!"&amp;ADDRESS(ROW('Přihláška č. 1'!$F$18),COLUMN('Přihláška č. 1'!$F$18),4),TRUE),""))),"")</f>
        <v/>
      </c>
      <c r="O22" s="128" t="str">
        <f ca="1">TRIM(IF(celkem_formaci&gt;=A22,IF(G22=1,INDIRECT("'"&amp;data!B147&amp;"'!"&amp;ADDRESS(ROW('Přihláška č. 1'!$C$16),COLUMN('Přihláška č. 1'!$C$16),4),TRUE)&amp;" "&amp; INDIRECT("'"&amp;data!B147&amp;"'!"&amp;ADDRESS(ROW('Přihláška č. 1'!$D$16),COLUMN('Přihláška č. 1'!$D$16),4),TRUE),IF(G22=2,INDIRECT("'"&amp;data!B147&amp;"'!"&amp;ADDRESS(ROW('Přihláška č. 1'!$C$16),COLUMN('Přihláška č. 1'!$C$16),4),TRUE)&amp;" "&amp;INDIRECT("'"&amp;data!B147&amp;"'!"&amp;ADDRESS(ROW('Přihláška č. 1'!$D$16),COLUMN('Přihláška č. 1'!$D$16),4),TRUE)&amp; ", " &amp;INDIRECT("'"&amp;data!B147&amp;"'!"&amp;ADDRESS(ROW('Přihláška č. 1'!$C$17),COLUMN('Přihláška č. 1'!$C$17),4),TRUE)&amp;" "&amp;INDIRECT("'"&amp;data!B147&amp;"'!"&amp;ADDRESS(ROW('Přihláška č. 1'!$D$17),COLUMN('Přihláška č. 1'!$D$17),4),TRUE),IF(G22=3,INDIRECT("'"&amp;data!B147&amp;"'!"&amp;ADDRESS(ROW('Přihláška č. 1'!$C$16),COLUMN('Přihláška č. 1'!$C$16),4),TRUE)&amp;" "&amp; INDIRECT("'"&amp;data!B147&amp;"'!"&amp;ADDRESS(ROW('Přihláška č. 1'!$D$16),COLUMN('Přihláška č. 1'!$D$16),4),TRUE)&amp; ", " &amp;INDIRECT("'"&amp;data!B147&amp;"'!"&amp;ADDRESS(ROW('Přihláška č. 1'!$C$17),COLUMN('Přihláška č. 1'!$C$17),4),TRUE)&amp;" "&amp;INDIRECT("'"&amp;data!B147&amp;"'!"&amp;ADDRESS(ROW('Přihláška č. 1'!$D$17),COLUMN('Přihláška č. 1'!$D$17),4),TRUE)&amp; ", "&amp;INDIRECT("'"&amp;data!B147&amp;"'!"&amp;ADDRESS(ROW('Přihláška č. 1'!$C$18),COLUMN('Přihláška č. 1'!$C$18),4),TRUE)&amp;" "&amp;INDIRECT("'"&amp;data!B147&amp;"'!"&amp;ADDRESS(ROW('Přihláška č. 1'!$D$18),COLUMN('Přihláška č. 1'!$D$18),4),TRUE),""))),""))</f>
        <v/>
      </c>
      <c r="P22" s="127"/>
      <c r="Q22" s="128"/>
      <c r="R22" s="90"/>
    </row>
    <row r="23" spans="1:18" ht="15.75" x14ac:dyDescent="0.25">
      <c r="A23" s="126">
        <v>18</v>
      </c>
      <c r="B23" s="127" t="str">
        <f t="shared" si="1"/>
        <v/>
      </c>
      <c r="C23" s="90" t="str">
        <f t="shared" si="0"/>
        <v/>
      </c>
      <c r="D23" s="90" t="str">
        <f ca="1">'Přehled přihlášek'!E32</f>
        <v/>
      </c>
      <c r="E23" s="91"/>
      <c r="F23" s="92" t="str">
        <f ca="1">IF(C23&lt;&gt;"",COUNTIF(INDIRECT("'"&amp;data!B148&amp;"'!"&amp;ADDRESS(ROW('Přihláška č. 1'!$E$9),COLUMN('Přihláška č. 1'!$E$9),4),TRUE),"*")+COUNTIF(INDIRECT("'"&amp;data!B148&amp;"'!"&amp;ADDRESS(ROW('Přihláška č. 1'!$E$10),COLUMN('Přihláška č. 1'!$E$10),4),TRUE),"*"),"")</f>
        <v/>
      </c>
      <c r="G23" s="91" t="str">
        <f ca="1">'Přehled přihlášek'!F32</f>
        <v/>
      </c>
      <c r="H23" s="91" t="str">
        <f t="shared" ca="1" si="2"/>
        <v/>
      </c>
      <c r="I23" s="91" t="str">
        <f ca="1">IF(INDIRECT("'"&amp;data!B148&amp;"'!"&amp;ADDRESS(ROW('Přihláška č. 1'!$D$5),COLUMN('Přihláška č. 1'!$D$5),4),TRUE)=0,"",INDIRECT("'"&amp;data!B148&amp;"'!"&amp;ADDRESS(ROW('Přihláška č. 1'!$D$5),COLUMN('Přihláška č. 1'!$D$5),4),TRUE))</f>
        <v/>
      </c>
      <c r="J23" s="91" t="str">
        <f ca="1">IF(INDIRECT("'"&amp;data!B148&amp;"'!"&amp;ADDRESS(ROW('Přihláška č. 1'!$D$8),COLUMN('Přihláška č. 1'!$D$8),4),TRUE)=0,"",INDIRECT("'"&amp;data!B148&amp;"'!"&amp;ADDRESS(ROW('Přihláška č. 1'!$D$8),COLUMN('Přihláška č. 1'!$D$8),4),TRUE))</f>
        <v/>
      </c>
      <c r="K23" s="91" t="str">
        <f ca="1">IF(IF(INDIRECT("'"&amp;data!B148&amp;"'!"&amp;ADDRESS(ROW('Přihláška č. 1'!$E$10),COLUMN('Přihláška č. 1'!$E$10),4),TRUE)="",INDIRECT("'"&amp;data!B148&amp;"'!"&amp;ADDRESS(ROW('Přihláška č. 1'!$E$9),COLUMN('Přihláška č. 1'!$E$9),4),TRUE),CONCATENATE(INDIRECT("'"&amp;data!B148&amp;"'!"&amp;ADDRESS(ROW('Přihláška č. 1'!$E$9),COLUMN('Přihláška č. 1'!$E$9),4),TRUE),", ",INDIRECT("'"&amp;data!B148&amp;"'!"&amp;ADDRESS(ROW('Přihláška č. 1'!$E$10),COLUMN('Přihláška č. 1'!$E$10),4),TRUE)))=0,"",IF(INDIRECT("'"&amp;data!B148&amp;"'!"&amp;ADDRESS(ROW('Přihláška č. 1'!$E$10),COLUMN('Přihláška č. 1'!$E$10),4),TRUE)="",INDIRECT("'"&amp;data!B148&amp;"'!"&amp;ADDRESS(ROW('Přihláška č. 1'!$E$9),COLUMN('Přihláška č. 1'!$E$9),4),TRUE),CONCATENATE(INDIRECT("'"&amp;data!B148&amp;"'!"&amp;ADDRESS(ROW('Přihláška č. 1'!$E$9),COLUMN('Přihláška č. 1'!$E$9),4),TRUE),", ",INDIRECT("'"&amp;data!B148&amp;"'!"&amp;ADDRESS(ROW('Přihláška č. 1'!$E$10),COLUMN('Přihláška č. 1'!$E$10),4),TRUE))))</f>
        <v/>
      </c>
      <c r="L23" s="66" t="str">
        <f ca="1">'Přehled přihlášek'!G32</f>
        <v/>
      </c>
      <c r="M23" s="134" t="str">
        <f ca="1">'Přehled přihlášek'!D32</f>
        <v/>
      </c>
      <c r="N23" s="139" t="str">
        <f ca="1">IF(celkem_formaci&gt;=A23,IF(G23=1,INDIRECT("'"&amp;data!B148&amp;"'!"&amp;ADDRESS(ROW('Přihláška č. 1'!$F$16),COLUMN('Přihláška č. 1'!$F$16),4),TRUE),IF(G23=2,INDIRECT("'"&amp;data!B148&amp;"'!"&amp;ADDRESS(ROW('Přihláška č. 1'!$F$16),COLUMN('Přihláška č. 1'!$F$16),4),TRUE)&amp;", "&amp;INDIRECT("'"&amp;data!B148&amp;"'!"&amp;ADDRESS(ROW('Přihláška č. 1'!$F$17),COLUMN('Přihláška č. 1'!$F$17),4),TRUE),IF(G23=3,INDIRECT("'"&amp;data!B148&amp;"'!"&amp;ADDRESS(ROW('Přihláška č. 1'!$F$16),COLUMN('Přihláška č. 1'!$F$16),4),TRUE)&amp;", "&amp;INDIRECT("'"&amp;data!B148&amp;"'!"&amp;ADDRESS(ROW('Přihláška č. 1'!$F$17),COLUMN('Přihláška č. 1'!$F$17),4),TRUE)&amp;", "&amp;INDIRECT("'"&amp;data!B148&amp;"'!"&amp;ADDRESS(ROW('Přihláška č. 1'!$F$18),COLUMN('Přihláška č. 1'!$F$18),4),TRUE),""))),"")</f>
        <v/>
      </c>
      <c r="O23" s="128" t="str">
        <f ca="1">TRIM(IF(celkem_formaci&gt;=A23,IF(G23=1,INDIRECT("'"&amp;data!B148&amp;"'!"&amp;ADDRESS(ROW('Přihláška č. 1'!$C$16),COLUMN('Přihláška č. 1'!$C$16),4),TRUE)&amp;" "&amp; INDIRECT("'"&amp;data!B148&amp;"'!"&amp;ADDRESS(ROW('Přihláška č. 1'!$D$16),COLUMN('Přihláška č. 1'!$D$16),4),TRUE),IF(G23=2,INDIRECT("'"&amp;data!B148&amp;"'!"&amp;ADDRESS(ROW('Přihláška č. 1'!$C$16),COLUMN('Přihláška č. 1'!$C$16),4),TRUE)&amp;" "&amp;INDIRECT("'"&amp;data!B148&amp;"'!"&amp;ADDRESS(ROW('Přihláška č. 1'!$D$16),COLUMN('Přihláška č. 1'!$D$16),4),TRUE)&amp; ", " &amp;INDIRECT("'"&amp;data!B148&amp;"'!"&amp;ADDRESS(ROW('Přihláška č. 1'!$C$17),COLUMN('Přihláška č. 1'!$C$17),4),TRUE)&amp;" "&amp;INDIRECT("'"&amp;data!B148&amp;"'!"&amp;ADDRESS(ROW('Přihláška č. 1'!$D$17),COLUMN('Přihláška č. 1'!$D$17),4),TRUE),IF(G23=3,INDIRECT("'"&amp;data!B148&amp;"'!"&amp;ADDRESS(ROW('Přihláška č. 1'!$C$16),COLUMN('Přihláška č. 1'!$C$16),4),TRUE)&amp;" "&amp; INDIRECT("'"&amp;data!B148&amp;"'!"&amp;ADDRESS(ROW('Přihláška č. 1'!$D$16),COLUMN('Přihláška č. 1'!$D$16),4),TRUE)&amp; ", " &amp;INDIRECT("'"&amp;data!B148&amp;"'!"&amp;ADDRESS(ROW('Přihláška č. 1'!$C$17),COLUMN('Přihláška č. 1'!$C$17),4),TRUE)&amp;" "&amp;INDIRECT("'"&amp;data!B148&amp;"'!"&amp;ADDRESS(ROW('Přihláška č. 1'!$D$17),COLUMN('Přihláška č. 1'!$D$17),4),TRUE)&amp; ", "&amp;INDIRECT("'"&amp;data!B148&amp;"'!"&amp;ADDRESS(ROW('Přihláška č. 1'!$C$18),COLUMN('Přihláška č. 1'!$C$18),4),TRUE)&amp;" "&amp;INDIRECT("'"&amp;data!B148&amp;"'!"&amp;ADDRESS(ROW('Přihláška č. 1'!$D$18),COLUMN('Přihláška č. 1'!$D$18),4),TRUE),""))),""))</f>
        <v/>
      </c>
      <c r="P23" s="127"/>
      <c r="Q23" s="128"/>
      <c r="R23" s="90"/>
    </row>
    <row r="24" spans="1:18" ht="15.75" x14ac:dyDescent="0.25">
      <c r="A24" s="126">
        <v>19</v>
      </c>
      <c r="B24" s="127" t="str">
        <f t="shared" si="1"/>
        <v/>
      </c>
      <c r="C24" s="90" t="str">
        <f t="shared" si="0"/>
        <v/>
      </c>
      <c r="D24" s="90" t="str">
        <f ca="1">'Přehled přihlášek'!E33</f>
        <v/>
      </c>
      <c r="E24" s="91"/>
      <c r="F24" s="92" t="str">
        <f ca="1">IF(C24&lt;&gt;"",COUNTIF(INDIRECT("'"&amp;data!B149&amp;"'!"&amp;ADDRESS(ROW('Přihláška č. 1'!$E$9),COLUMN('Přihláška č. 1'!$E$9),4),TRUE),"*")+COUNTIF(INDIRECT("'"&amp;data!B149&amp;"'!"&amp;ADDRESS(ROW('Přihláška č. 1'!$E$10),COLUMN('Přihláška č. 1'!$E$10),4),TRUE),"*"),"")</f>
        <v/>
      </c>
      <c r="G24" s="91" t="str">
        <f ca="1">'Přehled přihlášek'!F33</f>
        <v/>
      </c>
      <c r="H24" s="91" t="str">
        <f t="shared" ca="1" si="2"/>
        <v/>
      </c>
      <c r="I24" s="91" t="str">
        <f ca="1">IF(INDIRECT("'"&amp;data!B149&amp;"'!"&amp;ADDRESS(ROW('Přihláška č. 1'!$D$5),COLUMN('Přihláška č. 1'!$D$5),4),TRUE)=0,"",INDIRECT("'"&amp;data!B149&amp;"'!"&amp;ADDRESS(ROW('Přihláška č. 1'!$D$5),COLUMN('Přihláška č. 1'!$D$5),4),TRUE))</f>
        <v/>
      </c>
      <c r="J24" s="91" t="str">
        <f ca="1">IF(INDIRECT("'"&amp;data!B149&amp;"'!"&amp;ADDRESS(ROW('Přihláška č. 1'!$D$8),COLUMN('Přihláška č. 1'!$D$8),4),TRUE)=0,"",INDIRECT("'"&amp;data!B149&amp;"'!"&amp;ADDRESS(ROW('Přihláška č. 1'!$D$8),COLUMN('Přihláška č. 1'!$D$8),4),TRUE))</f>
        <v/>
      </c>
      <c r="K24" s="91" t="str">
        <f ca="1">IF(IF(INDIRECT("'"&amp;data!B149&amp;"'!"&amp;ADDRESS(ROW('Přihláška č. 1'!$E$10),COLUMN('Přihláška č. 1'!$E$10),4),TRUE)="",INDIRECT("'"&amp;data!B149&amp;"'!"&amp;ADDRESS(ROW('Přihláška č. 1'!$E$9),COLUMN('Přihláška č. 1'!$E$9),4),TRUE),CONCATENATE(INDIRECT("'"&amp;data!B149&amp;"'!"&amp;ADDRESS(ROW('Přihláška č. 1'!$E$9),COLUMN('Přihláška č. 1'!$E$9),4),TRUE),", ",INDIRECT("'"&amp;data!B149&amp;"'!"&amp;ADDRESS(ROW('Přihláška č. 1'!$E$10),COLUMN('Přihláška č. 1'!$E$10),4),TRUE)))=0,"",IF(INDIRECT("'"&amp;data!B149&amp;"'!"&amp;ADDRESS(ROW('Přihláška č. 1'!$E$10),COLUMN('Přihláška č. 1'!$E$10),4),TRUE)="",INDIRECT("'"&amp;data!B149&amp;"'!"&amp;ADDRESS(ROW('Přihláška č. 1'!$E$9),COLUMN('Přihláška č. 1'!$E$9),4),TRUE),CONCATENATE(INDIRECT("'"&amp;data!B149&amp;"'!"&amp;ADDRESS(ROW('Přihláška č. 1'!$E$9),COLUMN('Přihláška č. 1'!$E$9),4),TRUE),", ",INDIRECT("'"&amp;data!B149&amp;"'!"&amp;ADDRESS(ROW('Přihláška č. 1'!$E$10),COLUMN('Přihláška č. 1'!$E$10),4),TRUE))))</f>
        <v/>
      </c>
      <c r="L24" s="66" t="str">
        <f ca="1">'Přehled přihlášek'!G33</f>
        <v/>
      </c>
      <c r="M24" s="134" t="str">
        <f ca="1">'Přehled přihlášek'!D33</f>
        <v/>
      </c>
      <c r="N24" s="139" t="str">
        <f ca="1">IF(celkem_formaci&gt;=A24,IF(G24=1,INDIRECT("'"&amp;data!B149&amp;"'!"&amp;ADDRESS(ROW('Přihláška č. 1'!$F$16),COLUMN('Přihláška č. 1'!$F$16),4),TRUE),IF(G24=2,INDIRECT("'"&amp;data!B149&amp;"'!"&amp;ADDRESS(ROW('Přihláška č. 1'!$F$16),COLUMN('Přihláška č. 1'!$F$16),4),TRUE)&amp;", "&amp;INDIRECT("'"&amp;data!B149&amp;"'!"&amp;ADDRESS(ROW('Přihláška č. 1'!$F$17),COLUMN('Přihláška č. 1'!$F$17),4),TRUE),IF(G24=3,INDIRECT("'"&amp;data!B149&amp;"'!"&amp;ADDRESS(ROW('Přihláška č. 1'!$F$16),COLUMN('Přihláška č. 1'!$F$16),4),TRUE)&amp;", "&amp;INDIRECT("'"&amp;data!B149&amp;"'!"&amp;ADDRESS(ROW('Přihláška č. 1'!$F$17),COLUMN('Přihláška č. 1'!$F$17),4),TRUE)&amp;", "&amp;INDIRECT("'"&amp;data!B149&amp;"'!"&amp;ADDRESS(ROW('Přihláška č. 1'!$F$18),COLUMN('Přihláška č. 1'!$F$18),4),TRUE),""))),"")</f>
        <v/>
      </c>
      <c r="O24" s="128" t="str">
        <f ca="1">TRIM(IF(celkem_formaci&gt;=A24,IF(G24=1,INDIRECT("'"&amp;data!B149&amp;"'!"&amp;ADDRESS(ROW('Přihláška č. 1'!$C$16),COLUMN('Přihláška č. 1'!$C$16),4),TRUE)&amp;" "&amp; INDIRECT("'"&amp;data!B149&amp;"'!"&amp;ADDRESS(ROW('Přihláška č. 1'!$D$16),COLUMN('Přihláška č. 1'!$D$16),4),TRUE),IF(G24=2,INDIRECT("'"&amp;data!B149&amp;"'!"&amp;ADDRESS(ROW('Přihláška č. 1'!$C$16),COLUMN('Přihláška č. 1'!$C$16),4),TRUE)&amp;" "&amp;INDIRECT("'"&amp;data!B149&amp;"'!"&amp;ADDRESS(ROW('Přihláška č. 1'!$D$16),COLUMN('Přihláška č. 1'!$D$16),4),TRUE)&amp; ", " &amp;INDIRECT("'"&amp;data!B149&amp;"'!"&amp;ADDRESS(ROW('Přihláška č. 1'!$C$17),COLUMN('Přihláška č. 1'!$C$17),4),TRUE)&amp;" "&amp;INDIRECT("'"&amp;data!B149&amp;"'!"&amp;ADDRESS(ROW('Přihláška č. 1'!$D$17),COLUMN('Přihláška č. 1'!$D$17),4),TRUE),IF(G24=3,INDIRECT("'"&amp;data!B149&amp;"'!"&amp;ADDRESS(ROW('Přihláška č. 1'!$C$16),COLUMN('Přihláška č. 1'!$C$16),4),TRUE)&amp;" "&amp; INDIRECT("'"&amp;data!B149&amp;"'!"&amp;ADDRESS(ROW('Přihláška č. 1'!$D$16),COLUMN('Přihláška č. 1'!$D$16),4),TRUE)&amp; ", " &amp;INDIRECT("'"&amp;data!B149&amp;"'!"&amp;ADDRESS(ROW('Přihláška č. 1'!$C$17),COLUMN('Přihláška č. 1'!$C$17),4),TRUE)&amp;" "&amp;INDIRECT("'"&amp;data!B149&amp;"'!"&amp;ADDRESS(ROW('Přihláška č. 1'!$D$17),COLUMN('Přihláška č. 1'!$D$17),4),TRUE)&amp; ", "&amp;INDIRECT("'"&amp;data!B149&amp;"'!"&amp;ADDRESS(ROW('Přihláška č. 1'!$C$18),COLUMN('Přihláška č. 1'!$C$18),4),TRUE)&amp;" "&amp;INDIRECT("'"&amp;data!B149&amp;"'!"&amp;ADDRESS(ROW('Přihláška č. 1'!$D$18),COLUMN('Přihláška č. 1'!$D$18),4),TRUE),""))),""))</f>
        <v/>
      </c>
      <c r="P24" s="127"/>
      <c r="Q24" s="128"/>
      <c r="R24" s="90"/>
    </row>
    <row r="25" spans="1:18" ht="16.5" thickBot="1" x14ac:dyDescent="0.3">
      <c r="A25" s="126">
        <v>20</v>
      </c>
      <c r="B25" s="129" t="str">
        <f t="shared" si="1"/>
        <v/>
      </c>
      <c r="C25" s="130" t="str">
        <f t="shared" si="0"/>
        <v/>
      </c>
      <c r="D25" s="130" t="str">
        <f ca="1">'Přehled přihlášek'!E34</f>
        <v/>
      </c>
      <c r="E25" s="131"/>
      <c r="F25" s="132" t="str">
        <f ca="1">IF(C25&lt;&gt;"",COUNTIF(INDIRECT("'"&amp;data!B150&amp;"'!"&amp;ADDRESS(ROW('Přihláška č. 1'!$E$9),COLUMN('Přihláška č. 1'!$E$9),4),TRUE),"*")+COUNTIF(INDIRECT("'"&amp;data!B150&amp;"'!"&amp;ADDRESS(ROW('Přihláška č. 1'!$E$10),COLUMN('Přihláška č. 1'!$E$10),4),TRUE),"*"),"")</f>
        <v/>
      </c>
      <c r="G25" s="131" t="str">
        <f ca="1">'Přehled přihlášek'!F34</f>
        <v/>
      </c>
      <c r="H25" s="131" t="str">
        <f t="shared" ca="1" si="2"/>
        <v/>
      </c>
      <c r="I25" s="131" t="str">
        <f ca="1">IF(INDIRECT("'"&amp;data!B150&amp;"'!"&amp;ADDRESS(ROW('Přihláška č. 1'!$D$5),COLUMN('Přihláška č. 1'!$D$5),4),TRUE)=0,"",INDIRECT("'"&amp;data!B150&amp;"'!"&amp;ADDRESS(ROW('Přihláška č. 1'!$D$5),COLUMN('Přihláška č. 1'!$D$5),4),TRUE))</f>
        <v/>
      </c>
      <c r="J25" s="131" t="str">
        <f ca="1">IF(INDIRECT("'"&amp;data!B150&amp;"'!"&amp;ADDRESS(ROW('Přihláška č. 1'!$D$8),COLUMN('Přihláška č. 1'!$D$8),4),TRUE)=0,"",INDIRECT("'"&amp;data!B150&amp;"'!"&amp;ADDRESS(ROW('Přihláška č. 1'!$D$8),COLUMN('Přihláška č. 1'!$D$8),4),TRUE))</f>
        <v/>
      </c>
      <c r="K25" s="131" t="str">
        <f ca="1">IF(IF(INDIRECT("'"&amp;data!B150&amp;"'!"&amp;ADDRESS(ROW('Přihláška č. 1'!$E$10),COLUMN('Přihláška č. 1'!$E$10),4),TRUE)="",INDIRECT("'"&amp;data!B150&amp;"'!"&amp;ADDRESS(ROW('Přihláška č. 1'!$E$9),COLUMN('Přihláška č. 1'!$E$9),4),TRUE),CONCATENATE(INDIRECT("'"&amp;data!B150&amp;"'!"&amp;ADDRESS(ROW('Přihláška č. 1'!$E$9),COLUMN('Přihláška č. 1'!$E$9),4),TRUE),", ",INDIRECT("'"&amp;data!B150&amp;"'!"&amp;ADDRESS(ROW('Přihláška č. 1'!$E$10),COLUMN('Přihláška č. 1'!$E$10),4),TRUE)))=0,"",IF(INDIRECT("'"&amp;data!B150&amp;"'!"&amp;ADDRESS(ROW('Přihláška č. 1'!$E$10),COLUMN('Přihláška č. 1'!$E$10),4),TRUE)="",INDIRECT("'"&amp;data!B150&amp;"'!"&amp;ADDRESS(ROW('Přihláška č. 1'!$E$9),COLUMN('Přihláška č. 1'!$E$9),4),TRUE),CONCATENATE(INDIRECT("'"&amp;data!B150&amp;"'!"&amp;ADDRESS(ROW('Přihláška č. 1'!$E$9),COLUMN('Přihláška č. 1'!$E$9),4),TRUE),", ",INDIRECT("'"&amp;data!B150&amp;"'!"&amp;ADDRESS(ROW('Přihláška č. 1'!$E$10),COLUMN('Přihláška č. 1'!$E$10),4),TRUE))))</f>
        <v/>
      </c>
      <c r="L25" s="140" t="str">
        <f ca="1">'Přehled přihlášek'!G34</f>
        <v/>
      </c>
      <c r="M25" s="141" t="str">
        <f ca="1">'Přehled přihlášek'!D34</f>
        <v/>
      </c>
      <c r="N25" s="142" t="str">
        <f ca="1">IF(celkem_formaci&gt;=A25,IF(G25=1,INDIRECT("'"&amp;data!B150&amp;"'!"&amp;ADDRESS(ROW('Přihláška č. 1'!$F$16),COLUMN('Přihláška č. 1'!$F$16),4),TRUE),IF(G25=2,INDIRECT("'"&amp;data!B150&amp;"'!"&amp;ADDRESS(ROW('Přihláška č. 1'!$F$16),COLUMN('Přihláška č. 1'!$F$16),4),TRUE)&amp;", "&amp;INDIRECT("'"&amp;data!B150&amp;"'!"&amp;ADDRESS(ROW('Přihláška č. 1'!$F$17),COLUMN('Přihláška č. 1'!$F$17),4),TRUE),IF(G25=3,INDIRECT("'"&amp;data!B150&amp;"'!"&amp;ADDRESS(ROW('Přihláška č. 1'!$F$16),COLUMN('Přihláška č. 1'!$F$16),4),TRUE)&amp;", "&amp;INDIRECT("'"&amp;data!B150&amp;"'!"&amp;ADDRESS(ROW('Přihláška č. 1'!$F$17),COLUMN('Přihláška č. 1'!$F$17),4),TRUE)&amp;", "&amp;INDIRECT("'"&amp;data!B150&amp;"'!"&amp;ADDRESS(ROW('Přihláška č. 1'!$F$18),COLUMN('Přihláška č. 1'!$F$18),4),TRUE),""))),"")</f>
        <v/>
      </c>
      <c r="O25" s="133" t="str">
        <f ca="1">TRIM(IF(celkem_formaci&gt;=A25,IF(G25=1,INDIRECT("'"&amp;data!B150&amp;"'!"&amp;ADDRESS(ROW('Přihláška č. 1'!$C$16),COLUMN('Přihláška č. 1'!$C$16),4),TRUE)&amp;" "&amp; INDIRECT("'"&amp;data!B150&amp;"'!"&amp;ADDRESS(ROW('Přihláška č. 1'!$D$16),COLUMN('Přihláška č. 1'!$D$16),4),TRUE),IF(G25=2,INDIRECT("'"&amp;data!B150&amp;"'!"&amp;ADDRESS(ROW('Přihláška č. 1'!$C$16),COLUMN('Přihláška č. 1'!$C$16),4),TRUE)&amp;" "&amp;INDIRECT("'"&amp;data!B150&amp;"'!"&amp;ADDRESS(ROW('Přihláška č. 1'!$D$16),COLUMN('Přihláška č. 1'!$D$16),4),TRUE)&amp; ", " &amp;INDIRECT("'"&amp;data!B150&amp;"'!"&amp;ADDRESS(ROW('Přihláška č. 1'!$C$17),COLUMN('Přihláška č. 1'!$C$17),4),TRUE)&amp;" "&amp;INDIRECT("'"&amp;data!B150&amp;"'!"&amp;ADDRESS(ROW('Přihláška č. 1'!$D$17),COLUMN('Přihláška č. 1'!$D$17),4),TRUE),IF(G25=3,INDIRECT("'"&amp;data!B150&amp;"'!"&amp;ADDRESS(ROW('Přihláška č. 1'!$C$16),COLUMN('Přihláška č. 1'!$C$16),4),TRUE)&amp;" "&amp; INDIRECT("'"&amp;data!B150&amp;"'!"&amp;ADDRESS(ROW('Přihláška č. 1'!$D$16),COLUMN('Přihláška č. 1'!$D$16),4),TRUE)&amp; ", " &amp;INDIRECT("'"&amp;data!B150&amp;"'!"&amp;ADDRESS(ROW('Přihláška č. 1'!$C$17),COLUMN('Přihláška č. 1'!$C$17),4),TRUE)&amp;" "&amp;INDIRECT("'"&amp;data!B150&amp;"'!"&amp;ADDRESS(ROW('Přihláška č. 1'!$D$17),COLUMN('Přihláška č. 1'!$D$17),4),TRUE)&amp; ", "&amp;INDIRECT("'"&amp;data!B150&amp;"'!"&amp;ADDRESS(ROW('Přihláška č. 1'!$C$18),COLUMN('Přihláška č. 1'!$C$18),4),TRUE)&amp;" "&amp;INDIRECT("'"&amp;data!B150&amp;"'!"&amp;ADDRESS(ROW('Přihláška č. 1'!$D$18),COLUMN('Přihláška č. 1'!$D$18),4),TRUE),""))),""))</f>
        <v/>
      </c>
      <c r="P25" s="129"/>
      <c r="Q25" s="133"/>
      <c r="R25" s="90"/>
    </row>
    <row r="26" spans="1:18" x14ac:dyDescent="0.25">
      <c r="B26" s="90"/>
      <c r="C26" s="90"/>
      <c r="D26" s="90"/>
      <c r="E26" s="90"/>
      <c r="F26" s="90"/>
      <c r="G26" s="90"/>
      <c r="H26" s="90"/>
      <c r="I26" s="90"/>
      <c r="J26" s="90"/>
      <c r="K26" s="90"/>
      <c r="L26" s="90"/>
      <c r="M26" s="90"/>
      <c r="N26" s="90"/>
      <c r="O26" s="90"/>
      <c r="P26" s="90"/>
      <c r="Q26" s="90"/>
      <c r="R26" s="90"/>
    </row>
    <row r="27" spans="1:18" ht="15.75" thickBot="1" x14ac:dyDescent="0.3"/>
    <row r="28" spans="1:18" ht="26.25" thickBot="1" x14ac:dyDescent="0.3">
      <c r="B28" s="87" t="s">
        <v>213</v>
      </c>
      <c r="C28" s="88" t="s">
        <v>124</v>
      </c>
      <c r="D28" s="89" t="s">
        <v>125</v>
      </c>
      <c r="E28" s="89" t="s">
        <v>126</v>
      </c>
      <c r="F28" s="89" t="s">
        <v>127</v>
      </c>
      <c r="G28" s="184" t="s">
        <v>128</v>
      </c>
      <c r="H28" s="182" t="s">
        <v>129</v>
      </c>
      <c r="I28" s="182" t="s">
        <v>214</v>
      </c>
      <c r="K28" s="185" t="str">
        <f>HYPERLINK("#souhrn_formaci","označení seznamu")</f>
        <v>označení seznamu</v>
      </c>
    </row>
    <row r="29" spans="1:18" ht="15.75" thickBot="1" x14ac:dyDescent="0.3">
      <c r="B29" s="144">
        <f>nazev_klubu</f>
        <v>0</v>
      </c>
      <c r="C29" s="145">
        <f>kontaktni_osoba</f>
        <v>0</v>
      </c>
      <c r="D29" s="145">
        <f>telefon</f>
        <v>0</v>
      </c>
      <c r="E29" s="145">
        <f>email</f>
        <v>0</v>
      </c>
      <c r="F29" s="145">
        <f>pocet_treneru</f>
        <v>0</v>
      </c>
      <c r="G29" s="146">
        <f>pocet_soutezicich</f>
        <v>0</v>
      </c>
      <c r="H29" s="183">
        <f>pocet_formaci</f>
        <v>0</v>
      </c>
      <c r="I29" s="183">
        <f ca="1">pocet_startu</f>
        <v>0</v>
      </c>
    </row>
  </sheetData>
  <conditionalFormatting sqref="B6:B25">
    <cfRule type="expression" dxfId="146" priority="1">
      <formula>A6&lt;=$E$3</formula>
    </cfRule>
  </conditionalFormatting>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B5:C5"/>
    <mergeCell ref="D5:E5"/>
    <mergeCell ref="F5:G5"/>
    <mergeCell ref="A1:G1"/>
    <mergeCell ref="B3:E3"/>
    <mergeCell ref="B4:C4"/>
    <mergeCell ref="D4:E4"/>
    <mergeCell ref="F4:G4"/>
    <mergeCell ref="B6:C6"/>
    <mergeCell ref="D6:E6"/>
    <mergeCell ref="F6:G6"/>
    <mergeCell ref="B7:C7"/>
    <mergeCell ref="D7:E7"/>
    <mergeCell ref="F7:G7"/>
    <mergeCell ref="B12:C12"/>
    <mergeCell ref="D12:E12"/>
    <mergeCell ref="F12:G13"/>
    <mergeCell ref="B13:C13"/>
    <mergeCell ref="D13:E13"/>
    <mergeCell ref="B8:C8"/>
    <mergeCell ref="D8:E8"/>
    <mergeCell ref="F8:G10"/>
    <mergeCell ref="B9:C10"/>
    <mergeCell ref="B11:E11"/>
    <mergeCell ref="D23:E23"/>
    <mergeCell ref="B14:E14"/>
    <mergeCell ref="F14:G14"/>
    <mergeCell ref="B15:C15"/>
    <mergeCell ref="D15:E15"/>
    <mergeCell ref="D16:E16"/>
    <mergeCell ref="D17:E17"/>
    <mergeCell ref="D18:E18"/>
    <mergeCell ref="D19:E19"/>
    <mergeCell ref="D20:E20"/>
    <mergeCell ref="D21:E21"/>
    <mergeCell ref="D22:E22"/>
    <mergeCell ref="D35:E35"/>
    <mergeCell ref="D24:E24"/>
    <mergeCell ref="D25:E25"/>
    <mergeCell ref="D26:E26"/>
    <mergeCell ref="D27:E27"/>
    <mergeCell ref="D28:E28"/>
    <mergeCell ref="D29:E29"/>
    <mergeCell ref="D30:E30"/>
    <mergeCell ref="D31:E31"/>
    <mergeCell ref="D32:E32"/>
    <mergeCell ref="D33:E33"/>
    <mergeCell ref="D34:E34"/>
    <mergeCell ref="D36:E36"/>
    <mergeCell ref="D37:E37"/>
    <mergeCell ref="D38:E38"/>
    <mergeCell ref="D39:E39"/>
    <mergeCell ref="D40:E40"/>
  </mergeCells>
  <conditionalFormatting sqref="D4:E8 E9">
    <cfRule type="expression" dxfId="125" priority="4">
      <formula>D4=""</formula>
    </cfRule>
  </conditionalFormatting>
  <conditionalFormatting sqref="A2:H2 A7:H40 A3:G6 H4:H6">
    <cfRule type="expression" dxfId="124" priority="1">
      <formula>$A$1&lt;&gt;nazev_klubu</formula>
    </cfRule>
  </conditionalFormatting>
  <conditionalFormatting sqref="A1:G1">
    <cfRule type="expression" dxfId="123" priority="2">
      <formula>$A$1&lt;&gt;nazev_klubu</formula>
    </cfRule>
  </conditionalFormatting>
  <conditionalFormatting sqref="B16:F39">
    <cfRule type="expression" dxfId="122" priority="5">
      <formula>$D$6&gt;=$A16</formula>
    </cfRule>
  </conditionalFormatting>
  <conditionalFormatting sqref="G16:G39">
    <cfRule type="expression" dxfId="121" priority="6">
      <formula>$D$6&gt;=$A16</formula>
    </cfRule>
  </conditionalFormatting>
  <conditionalFormatting sqref="B40:F40">
    <cfRule type="expression" dxfId="120" priority="7">
      <formula>$D$6=$A$40</formula>
    </cfRule>
  </conditionalFormatting>
  <conditionalFormatting sqref="F8">
    <cfRule type="expression" dxfId="119" priority="3">
      <formula>$F$8=list_ok</formula>
    </cfRule>
  </conditionalFormatting>
  <dataValidations count="3">
    <dataValidation type="date" operator="lessThanOrEqual" allowBlank="1" showErrorMessage="1" errorTitle="Tornádo říká:" error="Pokoušíte se zadat datum, které je v budoucnosti." sqref="F16:F40" xr:uid="{CBF12598-2AB1-40EF-9E91-18013C5287C8}">
      <formula1>TODAY()</formula1>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F7759E45-3434-48B7-9DE3-B34B92F4897D}">
      <formula1>VLOOKUP(D4,tabulka_min_max_soutezicich,2,0)</formula1>
      <formula2>VLOOKUP(D4,tabulka_min_max_soutezicich,3,0)</formula2>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997C539C-E0F3-4E83-ACAD-01039FE4EE01}">
      <formula1>VLOOKUP(D4,tabulka_min_max_cas,2,0)*60</formula1>
      <formula2>VLOOKUP(D4,tabulka_min_max_cas,3,0)*60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E2441462-1556-4B07-8C5C-B40E07E4F24C}">
          <x14:formula1>
            <xm:f>IF('Základní informace o klubu'!$C$5=$A$1,'Základní informace o klubu'!$D$14:$D$21,data!$B$117:$B$118)</xm:f>
          </x14:formula1>
          <xm:sqref>E9</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F4204818-B1CE-4578-81A2-D5D1BA3BF82D}">
          <x14:formula1>
            <xm:f>IF('Základní informace o klubu'!$C$5=$A$1,'Základní informace o klubu'!$D$14:$D$21,data!$B$117:$B$118)</xm:f>
          </x14:formula1>
          <xm:sqref>E10</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961EEBD0-44C5-4D13-AB17-FEAA5246E154}">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36F6A1CB-80EA-448E-B024-6D2A4E76C104}">
          <x14:formula1>
            <xm:f>IF('Základní informace o klubu'!$C$5&lt;&gt;$A$1,data!$B$117:$B$118,IF(OR(D4=data!B87,D4=data!B88),data!$B$113,data!$B$113:$B$114))</xm:f>
          </x14:formula1>
          <xm:sqref>D5:E5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6:E36"/>
    <mergeCell ref="D37:E37"/>
    <mergeCell ref="D38:E38"/>
    <mergeCell ref="D39:E39"/>
    <mergeCell ref="D40:E40"/>
    <mergeCell ref="D35:E35"/>
    <mergeCell ref="D24:E24"/>
    <mergeCell ref="D25:E25"/>
    <mergeCell ref="D26:E26"/>
    <mergeCell ref="D27:E27"/>
    <mergeCell ref="D28:E28"/>
    <mergeCell ref="D29:E29"/>
    <mergeCell ref="D30:E30"/>
    <mergeCell ref="D31:E31"/>
    <mergeCell ref="D32:E32"/>
    <mergeCell ref="D33:E33"/>
    <mergeCell ref="D34:E34"/>
    <mergeCell ref="D23:E23"/>
    <mergeCell ref="B14:E14"/>
    <mergeCell ref="F14:G14"/>
    <mergeCell ref="B15:C15"/>
    <mergeCell ref="D15:E15"/>
    <mergeCell ref="D16:E16"/>
    <mergeCell ref="D17:E17"/>
    <mergeCell ref="D18:E18"/>
    <mergeCell ref="D19:E19"/>
    <mergeCell ref="D20:E20"/>
    <mergeCell ref="D21:E21"/>
    <mergeCell ref="D22:E22"/>
    <mergeCell ref="B8:C8"/>
    <mergeCell ref="D8:E8"/>
    <mergeCell ref="F8:G10"/>
    <mergeCell ref="B9:C10"/>
    <mergeCell ref="B11:E11"/>
    <mergeCell ref="B12:C12"/>
    <mergeCell ref="D12:E12"/>
    <mergeCell ref="F12:G13"/>
    <mergeCell ref="B13:C13"/>
    <mergeCell ref="D13:E13"/>
    <mergeCell ref="B6:C6"/>
    <mergeCell ref="D6:E6"/>
    <mergeCell ref="F6:G6"/>
    <mergeCell ref="B7:C7"/>
    <mergeCell ref="D7:E7"/>
    <mergeCell ref="F7:G7"/>
    <mergeCell ref="B5:C5"/>
    <mergeCell ref="D5:E5"/>
    <mergeCell ref="F5:G5"/>
    <mergeCell ref="A1:G1"/>
    <mergeCell ref="B3:E3"/>
    <mergeCell ref="B4:C4"/>
    <mergeCell ref="D4:E4"/>
    <mergeCell ref="F4:G4"/>
  </mergeCells>
  <conditionalFormatting sqref="D4:E8 E9">
    <cfRule type="expression" dxfId="118" priority="4">
      <formula>D4=""</formula>
    </cfRule>
  </conditionalFormatting>
  <conditionalFormatting sqref="A2:H2 A7:H40 A3:G6 H4:H6">
    <cfRule type="expression" dxfId="117" priority="1">
      <formula>$A$1&lt;&gt;nazev_klubu</formula>
    </cfRule>
  </conditionalFormatting>
  <conditionalFormatting sqref="A1:G1">
    <cfRule type="expression" dxfId="116" priority="2">
      <formula>$A$1&lt;&gt;nazev_klubu</formula>
    </cfRule>
  </conditionalFormatting>
  <conditionalFormatting sqref="B16:F39">
    <cfRule type="expression" dxfId="115" priority="5">
      <formula>$D$6&gt;=$A16</formula>
    </cfRule>
  </conditionalFormatting>
  <conditionalFormatting sqref="G16:G39">
    <cfRule type="expression" dxfId="114" priority="6">
      <formula>$D$6&gt;=$A16</formula>
    </cfRule>
  </conditionalFormatting>
  <conditionalFormatting sqref="B40:F40">
    <cfRule type="expression" dxfId="113" priority="7">
      <formula>$D$6=$A$40</formula>
    </cfRule>
  </conditionalFormatting>
  <conditionalFormatting sqref="F8">
    <cfRule type="expression" dxfId="112" priority="3">
      <formula>$F$8=list_ok</formula>
    </cfRule>
  </conditionalFormatting>
  <dataValidations count="3">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9982026B-D179-4445-9FF3-62C89BFD9AB0}">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3E196F9C-0CD3-43C1-8681-721F4126436D}">
      <formula1>VLOOKUP(D4,tabulka_min_max_soutezicich,2,0)</formula1>
      <formula2>VLOOKUP(D4,tabulka_min_max_soutezicich,3,0)</formula2>
    </dataValidation>
    <dataValidation type="date" operator="lessThanOrEqual" allowBlank="1" showErrorMessage="1" errorTitle="Tornádo říká:" error="Pokoušíte se zadat datum, které je v budoucnosti." sqref="F16:F40" xr:uid="{A8E3C573-7A61-4BFF-97DC-B82F5039AB48}">
      <formula1>TODAY()</formula1>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12EC5EBF-CD4D-4869-85D5-A8140DAAD21C}">
          <x14:formula1>
            <xm:f>IF('Základní informace o klubu'!$C$5=$A$1,data!$B$83:$B$88,data!$B$117:$B$118)</xm:f>
          </x14:formula1>
          <xm:sqref>D4:E4</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A0192FCC-5863-4CB6-B55E-4C8FFFFA42AC}">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A5F15C70-37CA-47C1-9FAA-648E73CA675C}">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2059BB3F-1785-40E9-B283-CBFA5A445B61}">
          <x14:formula1>
            <xm:f>IF('Základní informace o klubu'!$C$5&lt;&gt;$A$1,data!$B$117:$B$118,IF(OR(D4=data!B87,D4=data!B88),data!$B$113,data!$B$113:$B$114))</xm:f>
          </x14:formula1>
          <xm:sqref>D5:E5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6:E36"/>
    <mergeCell ref="D37:E37"/>
    <mergeCell ref="D38:E38"/>
    <mergeCell ref="D39:E39"/>
    <mergeCell ref="D40:E40"/>
    <mergeCell ref="D35:E35"/>
    <mergeCell ref="D24:E24"/>
    <mergeCell ref="D25:E25"/>
    <mergeCell ref="D26:E26"/>
    <mergeCell ref="D27:E27"/>
    <mergeCell ref="D28:E28"/>
    <mergeCell ref="D29:E29"/>
    <mergeCell ref="D30:E30"/>
    <mergeCell ref="D31:E31"/>
    <mergeCell ref="D32:E32"/>
    <mergeCell ref="D33:E33"/>
    <mergeCell ref="D34:E34"/>
    <mergeCell ref="D23:E23"/>
    <mergeCell ref="B14:E14"/>
    <mergeCell ref="F14:G14"/>
    <mergeCell ref="B15:C15"/>
    <mergeCell ref="D15:E15"/>
    <mergeCell ref="D16:E16"/>
    <mergeCell ref="D17:E17"/>
    <mergeCell ref="D18:E18"/>
    <mergeCell ref="D19:E19"/>
    <mergeCell ref="D20:E20"/>
    <mergeCell ref="D21:E21"/>
    <mergeCell ref="D22:E22"/>
    <mergeCell ref="B8:C8"/>
    <mergeCell ref="D8:E8"/>
    <mergeCell ref="F8:G10"/>
    <mergeCell ref="B9:C10"/>
    <mergeCell ref="B11:E11"/>
    <mergeCell ref="B12:C12"/>
    <mergeCell ref="D12:E12"/>
    <mergeCell ref="F12:G13"/>
    <mergeCell ref="B13:C13"/>
    <mergeCell ref="D13:E13"/>
    <mergeCell ref="B6:C6"/>
    <mergeCell ref="D6:E6"/>
    <mergeCell ref="F6:G6"/>
    <mergeCell ref="B7:C7"/>
    <mergeCell ref="D7:E7"/>
    <mergeCell ref="F7:G7"/>
    <mergeCell ref="B5:C5"/>
    <mergeCell ref="D5:E5"/>
    <mergeCell ref="F5:G5"/>
    <mergeCell ref="A1:G1"/>
    <mergeCell ref="B3:E3"/>
    <mergeCell ref="B4:C4"/>
    <mergeCell ref="D4:E4"/>
    <mergeCell ref="F4:G4"/>
  </mergeCells>
  <conditionalFormatting sqref="D4:E8 E9">
    <cfRule type="expression" dxfId="111" priority="4">
      <formula>D4=""</formula>
    </cfRule>
  </conditionalFormatting>
  <conditionalFormatting sqref="A2:H2 A7:H40 A3:G6 H4:H6">
    <cfRule type="expression" dxfId="110" priority="1">
      <formula>$A$1&lt;&gt;nazev_klubu</formula>
    </cfRule>
  </conditionalFormatting>
  <conditionalFormatting sqref="A1:G1">
    <cfRule type="expression" dxfId="109" priority="2">
      <formula>$A$1&lt;&gt;nazev_klubu</formula>
    </cfRule>
  </conditionalFormatting>
  <conditionalFormatting sqref="B16:F39">
    <cfRule type="expression" dxfId="108" priority="5">
      <formula>$D$6&gt;=$A16</formula>
    </cfRule>
  </conditionalFormatting>
  <conditionalFormatting sqref="G16:G39">
    <cfRule type="expression" dxfId="107" priority="6">
      <formula>$D$6&gt;=$A16</formula>
    </cfRule>
  </conditionalFormatting>
  <conditionalFormatting sqref="B40:F40">
    <cfRule type="expression" dxfId="106" priority="7">
      <formula>$D$6=$A$40</formula>
    </cfRule>
  </conditionalFormatting>
  <conditionalFormatting sqref="F8">
    <cfRule type="expression" dxfId="105" priority="3">
      <formula>$F$8=list_ok</formula>
    </cfRule>
  </conditionalFormatting>
  <dataValidations count="3">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B06EFED1-D43B-4362-BA9C-0319E07B6E14}">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A45903EB-C820-49DC-802C-390A2A4A8C1D}">
      <formula1>VLOOKUP(D4,tabulka_min_max_soutezicich,2,0)</formula1>
      <formula2>VLOOKUP(D4,tabulka_min_max_soutezicich,3,0)</formula2>
    </dataValidation>
    <dataValidation type="date" operator="lessThanOrEqual" allowBlank="1" showErrorMessage="1" errorTitle="Tornádo říká:" error="Pokoušíte se zadat datum, které je v budoucnosti." sqref="F16:F40" xr:uid="{D375AC9E-F6D7-4A78-BCCC-122BF7338166}">
      <formula1>TODAY()</formula1>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80283B43-677A-400C-81D6-7A2865285137}">
          <x14:formula1>
            <xm:f>IF('Základní informace o klubu'!$C$5=$A$1,data!$B$83:$B$88,data!$B$117:$B$118)</xm:f>
          </x14:formula1>
          <xm:sqref>D4:E4</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717EDD97-E811-4753-9932-9B7C3D322847}">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00C38E02-79ED-4C31-8E23-22CF6412F96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F906B713-D940-4FE3-AC4B-7DF1500C5153}">
          <x14:formula1>
            <xm:f>IF('Základní informace o klubu'!$C$5&lt;&gt;$A$1,data!$B$117:$B$118,IF(OR(D4=data!B87,D4=data!B88),data!$B$113,data!$B$113:$B$114))</xm:f>
          </x14:formula1>
          <xm:sqref>D5:E5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6:E36"/>
    <mergeCell ref="D37:E37"/>
    <mergeCell ref="D38:E38"/>
    <mergeCell ref="D39:E39"/>
    <mergeCell ref="D40:E40"/>
    <mergeCell ref="D35:E35"/>
    <mergeCell ref="D24:E24"/>
    <mergeCell ref="D25:E25"/>
    <mergeCell ref="D26:E26"/>
    <mergeCell ref="D27:E27"/>
    <mergeCell ref="D28:E28"/>
    <mergeCell ref="D29:E29"/>
    <mergeCell ref="D30:E30"/>
    <mergeCell ref="D31:E31"/>
    <mergeCell ref="D32:E32"/>
    <mergeCell ref="D33:E33"/>
    <mergeCell ref="D34:E34"/>
    <mergeCell ref="D23:E23"/>
    <mergeCell ref="B14:E14"/>
    <mergeCell ref="F14:G14"/>
    <mergeCell ref="B15:C15"/>
    <mergeCell ref="D15:E15"/>
    <mergeCell ref="D16:E16"/>
    <mergeCell ref="D17:E17"/>
    <mergeCell ref="D18:E18"/>
    <mergeCell ref="D19:E19"/>
    <mergeCell ref="D20:E20"/>
    <mergeCell ref="D21:E21"/>
    <mergeCell ref="D22:E22"/>
    <mergeCell ref="B8:C8"/>
    <mergeCell ref="D8:E8"/>
    <mergeCell ref="F8:G10"/>
    <mergeCell ref="B9:C10"/>
    <mergeCell ref="B11:E11"/>
    <mergeCell ref="B12:C12"/>
    <mergeCell ref="D12:E12"/>
    <mergeCell ref="F12:G13"/>
    <mergeCell ref="B13:C13"/>
    <mergeCell ref="D13:E13"/>
    <mergeCell ref="B6:C6"/>
    <mergeCell ref="D6:E6"/>
    <mergeCell ref="F6:G6"/>
    <mergeCell ref="B7:C7"/>
    <mergeCell ref="D7:E7"/>
    <mergeCell ref="F7:G7"/>
    <mergeCell ref="B5:C5"/>
    <mergeCell ref="D5:E5"/>
    <mergeCell ref="F5:G5"/>
    <mergeCell ref="A1:G1"/>
    <mergeCell ref="B3:E3"/>
    <mergeCell ref="B4:C4"/>
    <mergeCell ref="D4:E4"/>
    <mergeCell ref="F4:G4"/>
  </mergeCells>
  <conditionalFormatting sqref="D4:E8 E9">
    <cfRule type="expression" dxfId="104" priority="4">
      <formula>D4=""</formula>
    </cfRule>
  </conditionalFormatting>
  <conditionalFormatting sqref="A2:H2 A7:H40 A3:G6 H4:H6">
    <cfRule type="expression" dxfId="103" priority="1">
      <formula>$A$1&lt;&gt;nazev_klubu</formula>
    </cfRule>
  </conditionalFormatting>
  <conditionalFormatting sqref="A1:G1">
    <cfRule type="expression" dxfId="102" priority="2">
      <formula>$A$1&lt;&gt;nazev_klubu</formula>
    </cfRule>
  </conditionalFormatting>
  <conditionalFormatting sqref="B16:F39">
    <cfRule type="expression" dxfId="101" priority="5">
      <formula>$D$6&gt;=$A16</formula>
    </cfRule>
  </conditionalFormatting>
  <conditionalFormatting sqref="G16:G39">
    <cfRule type="expression" dxfId="100" priority="6">
      <formula>$D$6&gt;=$A16</formula>
    </cfRule>
  </conditionalFormatting>
  <conditionalFormatting sqref="B40:F40">
    <cfRule type="expression" dxfId="99" priority="7">
      <formula>$D$6=$A$40</formula>
    </cfRule>
  </conditionalFormatting>
  <conditionalFormatting sqref="F8">
    <cfRule type="expression" dxfId="98" priority="3">
      <formula>$F$8=list_ok</formula>
    </cfRule>
  </conditionalFormatting>
  <dataValidations count="3">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53C7A627-EB08-48EF-9EDE-EE9A54345E14}">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814CFD1F-08C6-4701-8F5F-562258BB78ED}">
      <formula1>VLOOKUP(D4,tabulka_min_max_soutezicich,2,0)</formula1>
      <formula2>VLOOKUP(D4,tabulka_min_max_soutezicich,3,0)</formula2>
    </dataValidation>
    <dataValidation type="date" operator="lessThanOrEqual" allowBlank="1" showErrorMessage="1" errorTitle="Tornádo říká:" error="Pokoušíte se zadat datum, které je v budoucnosti." sqref="F16:F40" xr:uid="{CCA1561C-A387-467E-B67C-25151735B2D4}">
      <formula1>TODAY()</formula1>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69652C0A-8DD0-436C-912F-DD56640B852E}">
          <x14:formula1>
            <xm:f>IF('Základní informace o klubu'!$C$5=$A$1,data!$B$83:$B$88,data!$B$117:$B$118)</xm:f>
          </x14:formula1>
          <xm:sqref>D4:E4</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BBBF1EA0-B216-4A9E-9ADA-D9F2984839CF}">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161DE34B-6DCF-42E1-8F2E-657C5F17F14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9E0EDA60-E036-4568-89BC-8224EC19E251}">
          <x14:formula1>
            <xm:f>IF('Základní informace o klubu'!$C$5&lt;&gt;$A$1,data!$B$117:$B$118,IF(OR(D4=data!B87,D4=data!B88),data!$B$113,data!$B$113:$B$114))</xm:f>
          </x14:formula1>
          <xm:sqref>D5:E5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6:E36"/>
    <mergeCell ref="D37:E37"/>
    <mergeCell ref="D38:E38"/>
    <mergeCell ref="D39:E39"/>
    <mergeCell ref="D40:E40"/>
    <mergeCell ref="D35:E35"/>
    <mergeCell ref="D24:E24"/>
    <mergeCell ref="D25:E25"/>
    <mergeCell ref="D26:E26"/>
    <mergeCell ref="D27:E27"/>
    <mergeCell ref="D28:E28"/>
    <mergeCell ref="D29:E29"/>
    <mergeCell ref="D30:E30"/>
    <mergeCell ref="D31:E31"/>
    <mergeCell ref="D32:E32"/>
    <mergeCell ref="D33:E33"/>
    <mergeCell ref="D34:E34"/>
    <mergeCell ref="D23:E23"/>
    <mergeCell ref="B14:E14"/>
    <mergeCell ref="F14:G14"/>
    <mergeCell ref="B15:C15"/>
    <mergeCell ref="D15:E15"/>
    <mergeCell ref="D16:E16"/>
    <mergeCell ref="D17:E17"/>
    <mergeCell ref="D18:E18"/>
    <mergeCell ref="D19:E19"/>
    <mergeCell ref="D20:E20"/>
    <mergeCell ref="D21:E21"/>
    <mergeCell ref="D22:E22"/>
    <mergeCell ref="B8:C8"/>
    <mergeCell ref="D8:E8"/>
    <mergeCell ref="F8:G10"/>
    <mergeCell ref="B9:C10"/>
    <mergeCell ref="B11:E11"/>
    <mergeCell ref="B12:C12"/>
    <mergeCell ref="D12:E12"/>
    <mergeCell ref="F12:G13"/>
    <mergeCell ref="B13:C13"/>
    <mergeCell ref="D13:E13"/>
    <mergeCell ref="B6:C6"/>
    <mergeCell ref="D6:E6"/>
    <mergeCell ref="F6:G6"/>
    <mergeCell ref="B7:C7"/>
    <mergeCell ref="D7:E7"/>
    <mergeCell ref="F7:G7"/>
    <mergeCell ref="B5:C5"/>
    <mergeCell ref="D5:E5"/>
    <mergeCell ref="F5:G5"/>
    <mergeCell ref="A1:G1"/>
    <mergeCell ref="B3:E3"/>
    <mergeCell ref="B4:C4"/>
    <mergeCell ref="D4:E4"/>
    <mergeCell ref="F4:G4"/>
  </mergeCells>
  <conditionalFormatting sqref="D4:E8 E9">
    <cfRule type="expression" dxfId="97" priority="4">
      <formula>D4=""</formula>
    </cfRule>
  </conditionalFormatting>
  <conditionalFormatting sqref="A2:H2 A7:H40 A3:G6 H4:H6">
    <cfRule type="expression" dxfId="96" priority="1">
      <formula>$A$1&lt;&gt;nazev_klubu</formula>
    </cfRule>
  </conditionalFormatting>
  <conditionalFormatting sqref="A1:G1">
    <cfRule type="expression" dxfId="95" priority="2">
      <formula>$A$1&lt;&gt;nazev_klubu</formula>
    </cfRule>
  </conditionalFormatting>
  <conditionalFormatting sqref="B16:F39">
    <cfRule type="expression" dxfId="94" priority="5">
      <formula>$D$6&gt;=$A16</formula>
    </cfRule>
  </conditionalFormatting>
  <conditionalFormatting sqref="G16:G39">
    <cfRule type="expression" dxfId="93" priority="6">
      <formula>$D$6&gt;=$A16</formula>
    </cfRule>
  </conditionalFormatting>
  <conditionalFormatting sqref="B40:F40">
    <cfRule type="expression" dxfId="92" priority="7">
      <formula>$D$6=$A$40</formula>
    </cfRule>
  </conditionalFormatting>
  <conditionalFormatting sqref="F8">
    <cfRule type="expression" dxfId="91" priority="3">
      <formula>$F$8=list_ok</formula>
    </cfRule>
  </conditionalFormatting>
  <dataValidations count="3">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0DA300BE-E6AF-48DD-BE96-7811DFFCD141}">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CC0E75B7-3B96-4F3A-9A02-8717F449E0C9}">
      <formula1>VLOOKUP(D4,tabulka_min_max_soutezicich,2,0)</formula1>
      <formula2>VLOOKUP(D4,tabulka_min_max_soutezicich,3,0)</formula2>
    </dataValidation>
    <dataValidation type="date" operator="lessThanOrEqual" allowBlank="1" showErrorMessage="1" errorTitle="Tornádo říká:" error="Pokoušíte se zadat datum, které je v budoucnosti." sqref="F16:F40" xr:uid="{251DAAE4-50AD-479C-8587-04828F224604}">
      <formula1>TODAY()</formula1>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D97E7FED-4504-4B4B-A9A2-3593551B2F32}">
          <x14:formula1>
            <xm:f>IF('Základní informace o klubu'!$C$5=$A$1,data!$B$83:$B$88,data!$B$117:$B$118)</xm:f>
          </x14:formula1>
          <xm:sqref>D4:E4</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D9CA5BC4-992A-466D-ADE4-D2F0674BEDA3}">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44A275F3-0AEA-4A54-B05F-8AADE9242107}">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A4C4D762-C5EE-4252-8FEB-E0C9E3BB08C4}">
          <x14:formula1>
            <xm:f>IF('Základní informace o klubu'!$C$5&lt;&gt;$A$1,data!$B$117:$B$118,IF(OR(D4=data!B87,D4=data!B88),data!$B$113,data!$B$113:$B$114))</xm:f>
          </x14:formula1>
          <xm:sqref>D5:E5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6:E36"/>
    <mergeCell ref="D37:E37"/>
    <mergeCell ref="D38:E38"/>
    <mergeCell ref="D39:E39"/>
    <mergeCell ref="D40:E40"/>
    <mergeCell ref="D35:E35"/>
    <mergeCell ref="D24:E24"/>
    <mergeCell ref="D25:E25"/>
    <mergeCell ref="D26:E26"/>
    <mergeCell ref="D27:E27"/>
    <mergeCell ref="D28:E28"/>
    <mergeCell ref="D29:E29"/>
    <mergeCell ref="D30:E30"/>
    <mergeCell ref="D31:E31"/>
    <mergeCell ref="D32:E32"/>
    <mergeCell ref="D33:E33"/>
    <mergeCell ref="D34:E34"/>
    <mergeCell ref="D23:E23"/>
    <mergeCell ref="B14:E14"/>
    <mergeCell ref="F14:G14"/>
    <mergeCell ref="B15:C15"/>
    <mergeCell ref="D15:E15"/>
    <mergeCell ref="D16:E16"/>
    <mergeCell ref="D17:E17"/>
    <mergeCell ref="D18:E18"/>
    <mergeCell ref="D19:E19"/>
    <mergeCell ref="D20:E20"/>
    <mergeCell ref="D21:E21"/>
    <mergeCell ref="D22:E22"/>
    <mergeCell ref="B8:C8"/>
    <mergeCell ref="D8:E8"/>
    <mergeCell ref="F8:G10"/>
    <mergeCell ref="B9:C10"/>
    <mergeCell ref="B11:E11"/>
    <mergeCell ref="B12:C12"/>
    <mergeCell ref="D12:E12"/>
    <mergeCell ref="F12:G13"/>
    <mergeCell ref="B13:C13"/>
    <mergeCell ref="D13:E13"/>
    <mergeCell ref="B6:C6"/>
    <mergeCell ref="D6:E6"/>
    <mergeCell ref="F6:G6"/>
    <mergeCell ref="B7:C7"/>
    <mergeCell ref="D7:E7"/>
    <mergeCell ref="F7:G7"/>
    <mergeCell ref="B5:C5"/>
    <mergeCell ref="D5:E5"/>
    <mergeCell ref="F5:G5"/>
    <mergeCell ref="A1:G1"/>
    <mergeCell ref="B3:E3"/>
    <mergeCell ref="B4:C4"/>
    <mergeCell ref="D4:E4"/>
    <mergeCell ref="F4:G4"/>
  </mergeCells>
  <conditionalFormatting sqref="D4:E8 E9">
    <cfRule type="expression" dxfId="90" priority="4">
      <formula>D4=""</formula>
    </cfRule>
  </conditionalFormatting>
  <conditionalFormatting sqref="A2:H2 A7:H40 A3:G6 H4:H6">
    <cfRule type="expression" dxfId="89" priority="1">
      <formula>$A$1&lt;&gt;nazev_klubu</formula>
    </cfRule>
  </conditionalFormatting>
  <conditionalFormatting sqref="A1:G1">
    <cfRule type="expression" dxfId="88" priority="2">
      <formula>$A$1&lt;&gt;nazev_klubu</formula>
    </cfRule>
  </conditionalFormatting>
  <conditionalFormatting sqref="B16:F39">
    <cfRule type="expression" dxfId="87" priority="5">
      <formula>$D$6&gt;=$A16</formula>
    </cfRule>
  </conditionalFormatting>
  <conditionalFormatting sqref="G16:G39">
    <cfRule type="expression" dxfId="86" priority="6">
      <formula>$D$6&gt;=$A16</formula>
    </cfRule>
  </conditionalFormatting>
  <conditionalFormatting sqref="B40:F40">
    <cfRule type="expression" dxfId="85" priority="7">
      <formula>$D$6=$A$40</formula>
    </cfRule>
  </conditionalFormatting>
  <conditionalFormatting sqref="F8">
    <cfRule type="expression" dxfId="84" priority="3">
      <formula>$F$8=list_ok</formula>
    </cfRule>
  </conditionalFormatting>
  <dataValidations count="3">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31FC8543-8FE8-492D-9777-230EA31DD8A8}">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96CCA88D-6E60-42D5-8586-FF898AB885CC}">
      <formula1>VLOOKUP(D4,tabulka_min_max_soutezicich,2,0)</formula1>
      <formula2>VLOOKUP(D4,tabulka_min_max_soutezicich,3,0)</formula2>
    </dataValidation>
    <dataValidation type="date" operator="lessThanOrEqual" allowBlank="1" showErrorMessage="1" errorTitle="Tornádo říká:" error="Pokoušíte se zadat datum, které je v budoucnosti." sqref="F16:F40" xr:uid="{B44D88FF-2336-4663-9DC0-16DEC6C2A5EA}">
      <formula1>TODAY()</formula1>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886277B1-F20C-46EB-9C76-2A4FB3C8CC35}">
          <x14:formula1>
            <xm:f>IF('Základní informace o klubu'!$C$5=$A$1,data!$B$83:$B$88,data!$B$117:$B$118)</xm:f>
          </x14:formula1>
          <xm:sqref>D4:E4</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F02CB954-7621-45A4-8315-256A96896F55}">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D26E2C4F-855F-4873-A859-C31C1D66376A}">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8B7556A0-F121-4405-873A-BB53A046EDB4}">
          <x14:formula1>
            <xm:f>IF('Základní informace o klubu'!$C$5&lt;&gt;$A$1,data!$B$117:$B$118,IF(OR(D4=data!B87,D4=data!B88),data!$B$113,data!$B$113:$B$114))</xm:f>
          </x14:formula1>
          <xm:sqref>D5:E5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83" priority="4">
      <formula>D4=""</formula>
    </cfRule>
  </conditionalFormatting>
  <conditionalFormatting sqref="A2:H2 A7:H40 A3:G6 H4:H6">
    <cfRule type="expression" dxfId="82" priority="1">
      <formula>$A$1&lt;&gt;nazev_klubu</formula>
    </cfRule>
  </conditionalFormatting>
  <conditionalFormatting sqref="A1:G1">
    <cfRule type="expression" dxfId="81" priority="2">
      <formula>$A$1&lt;&gt;nazev_klubu</formula>
    </cfRule>
  </conditionalFormatting>
  <conditionalFormatting sqref="B16:F39">
    <cfRule type="expression" dxfId="80" priority="5">
      <formula>$D$6&gt;=$A16</formula>
    </cfRule>
  </conditionalFormatting>
  <conditionalFormatting sqref="G16:G39">
    <cfRule type="expression" dxfId="79" priority="6">
      <formula>$D$6&gt;=$A16</formula>
    </cfRule>
  </conditionalFormatting>
  <conditionalFormatting sqref="B40:F40">
    <cfRule type="expression" dxfId="78" priority="7">
      <formula>$D$6=$A$40</formula>
    </cfRule>
  </conditionalFormatting>
  <conditionalFormatting sqref="F8">
    <cfRule type="expression" dxfId="77" priority="3">
      <formula>$F$8=list_ok</formula>
    </cfRule>
  </conditionalFormatting>
  <dataValidations count="3">
    <dataValidation type="date" operator="lessThanOrEqual" allowBlank="1" showErrorMessage="1" errorTitle="Tornádo říká:" error="Pokoušíte se zadat datum, které je v budoucnosti." sqref="F16:F40" xr:uid="{70155294-6EDD-4B6F-A658-B8C21312C7BA}">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2C4C3867-8A19-47BA-BBA4-D7E63B09F186}">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E098ABE1-0773-48AE-82BA-D3BFDA18A6D9}">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158A523F-2BD4-430E-A651-A216A765DC28}">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C0EEAD81-D7E2-4462-B4CD-F61CFD4DCBAA}">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A07F4CC0-3144-4850-8294-D6CF9A46CBCF}">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7C4CF485-A377-4F8D-8F98-3684DE9B2CF8}">
          <x14:formula1>
            <xm:f>IF('Základní informace o klubu'!$C$5&lt;&gt;$A$1,data!$B$117:$B$118,IF(OR(D4=data!B87,D4=data!B88),data!$B$113,data!$B$113:$B$114))</xm:f>
          </x14:formula1>
          <xm:sqref>D5:E5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76" priority="4">
      <formula>D4=""</formula>
    </cfRule>
  </conditionalFormatting>
  <conditionalFormatting sqref="A2:H2 A7:H40 A3:G6 H4:H6">
    <cfRule type="expression" dxfId="75" priority="1">
      <formula>$A$1&lt;&gt;nazev_klubu</formula>
    </cfRule>
  </conditionalFormatting>
  <conditionalFormatting sqref="A1:G1">
    <cfRule type="expression" dxfId="74" priority="2">
      <formula>$A$1&lt;&gt;nazev_klubu</formula>
    </cfRule>
  </conditionalFormatting>
  <conditionalFormatting sqref="B16:F39">
    <cfRule type="expression" dxfId="73" priority="5">
      <formula>$D$6&gt;=$A16</formula>
    </cfRule>
  </conditionalFormatting>
  <conditionalFormatting sqref="G16:G39">
    <cfRule type="expression" dxfId="72" priority="6">
      <formula>$D$6&gt;=$A16</formula>
    </cfRule>
  </conditionalFormatting>
  <conditionalFormatting sqref="B40:F40">
    <cfRule type="expression" dxfId="71" priority="7">
      <formula>$D$6=$A$40</formula>
    </cfRule>
  </conditionalFormatting>
  <conditionalFormatting sqref="F8">
    <cfRule type="expression" dxfId="70" priority="3">
      <formula>$F$8=list_ok</formula>
    </cfRule>
  </conditionalFormatting>
  <dataValidations count="3">
    <dataValidation type="date" operator="lessThanOrEqual" allowBlank="1" showErrorMessage="1" errorTitle="Tornádo říká:" error="Pokoušíte se zadat datum, které je v budoucnosti." sqref="F16:F40" xr:uid="{433D7EDD-BD36-4505-8BFE-A152A18E23D7}">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94E2211D-05D5-439A-94BD-BDEDFA1E391A}">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D815AD59-13DB-4C90-A558-82C4B2EA1B5E}">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0484E85D-2CA7-47AF-AA28-BCC098CDCFA0}">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2A38401D-1497-4D67-8BDF-C8F6EECCDAE9}">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06A61EA2-8AFE-4D3F-A2BD-316F36FAED26}">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0D40CF5B-E7C0-4E48-9FD4-24168D127E8A}">
          <x14:formula1>
            <xm:f>IF('Základní informace o klubu'!$C$5&lt;&gt;$A$1,data!$B$117:$B$118,IF(OR(D4=data!B87,D4=data!B88),data!$B$113,data!$B$113:$B$114))</xm:f>
          </x14:formula1>
          <xm:sqref>D5:E5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69" priority="4">
      <formula>D4=""</formula>
    </cfRule>
  </conditionalFormatting>
  <conditionalFormatting sqref="A2:H2 A7:H40 A3:G6 H4:H6">
    <cfRule type="expression" dxfId="68" priority="1">
      <formula>$A$1&lt;&gt;nazev_klubu</formula>
    </cfRule>
  </conditionalFormatting>
  <conditionalFormatting sqref="A1:G1">
    <cfRule type="expression" dxfId="67" priority="2">
      <formula>$A$1&lt;&gt;nazev_klubu</formula>
    </cfRule>
  </conditionalFormatting>
  <conditionalFormatting sqref="B16:F39">
    <cfRule type="expression" dxfId="66" priority="5">
      <formula>$D$6&gt;=$A16</formula>
    </cfRule>
  </conditionalFormatting>
  <conditionalFormatting sqref="G16:G39">
    <cfRule type="expression" dxfId="65" priority="6">
      <formula>$D$6&gt;=$A16</formula>
    </cfRule>
  </conditionalFormatting>
  <conditionalFormatting sqref="B40:F40">
    <cfRule type="expression" dxfId="64" priority="7">
      <formula>$D$6=$A$40</formula>
    </cfRule>
  </conditionalFormatting>
  <conditionalFormatting sqref="F8">
    <cfRule type="expression" dxfId="63" priority="3">
      <formula>$F$8=list_ok</formula>
    </cfRule>
  </conditionalFormatting>
  <dataValidations count="3">
    <dataValidation type="date" operator="lessThanOrEqual" allowBlank="1" showErrorMessage="1" errorTitle="Tornádo říká:" error="Pokoušíte se zadat datum, které je v budoucnosti." sqref="F16:F40" xr:uid="{5D966983-13B8-45DE-BE16-29398DDD1806}">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4A1BCA49-D49F-4E08-ADC6-589320C95528}">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30E88519-1B94-4DD1-9937-2E5F20DAA5C0}">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8CC7C5D5-3657-4BFA-8330-C933EC3B9F25}">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93C0AC93-FA96-415F-9C61-6C6176EADAD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680B34E8-00E2-4A8D-8D89-AA5598C55B57}">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542629D6-9491-4162-BB97-2C531A0A29C6}">
          <x14:formula1>
            <xm:f>IF('Základní informace o klubu'!$C$5&lt;&gt;$A$1,data!$B$117:$B$118,IF(OR(D4=data!B87,D4=data!B88),data!$B$113,data!$B$113:$B$114))</xm:f>
          </x14:formula1>
          <xm:sqref>D5:E5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62" priority="4">
      <formula>D4=""</formula>
    </cfRule>
  </conditionalFormatting>
  <conditionalFormatting sqref="A2:H2 A7:H40 A3:G6 H4:H6">
    <cfRule type="expression" dxfId="61" priority="1">
      <formula>$A$1&lt;&gt;nazev_klubu</formula>
    </cfRule>
  </conditionalFormatting>
  <conditionalFormatting sqref="A1:G1">
    <cfRule type="expression" dxfId="60" priority="2">
      <formula>$A$1&lt;&gt;nazev_klubu</formula>
    </cfRule>
  </conditionalFormatting>
  <conditionalFormatting sqref="B16:F39">
    <cfRule type="expression" dxfId="59" priority="5">
      <formula>$D$6&gt;=$A16</formula>
    </cfRule>
  </conditionalFormatting>
  <conditionalFormatting sqref="G16:G39">
    <cfRule type="expression" dxfId="58" priority="6">
      <formula>$D$6&gt;=$A16</formula>
    </cfRule>
  </conditionalFormatting>
  <conditionalFormatting sqref="B40:F40">
    <cfRule type="expression" dxfId="57" priority="7">
      <formula>$D$6=$A$40</formula>
    </cfRule>
  </conditionalFormatting>
  <conditionalFormatting sqref="F8">
    <cfRule type="expression" dxfId="56" priority="3">
      <formula>$F$8=list_ok</formula>
    </cfRule>
  </conditionalFormatting>
  <dataValidations count="3">
    <dataValidation type="date" operator="lessThanOrEqual" allowBlank="1" showErrorMessage="1" errorTitle="Tornádo říká:" error="Pokoušíte se zadat datum, které je v budoucnosti." sqref="F16:F40" xr:uid="{415BBB7D-570D-4089-BDAC-65A8D5C79979}">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31699C1C-5638-4379-9831-5E858DFB85FB}">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22210205-6E98-4F33-99CC-88528A23D875}">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17C271A4-EB32-410A-ADC6-7B191F076C34}">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1A204F9A-1071-4753-ADE0-B927F9C4DB4A}">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3F1201AC-5474-4AEF-926F-8CE1D5F01101}">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CD1F8B86-5C90-4C4B-8B54-8922140C1B1F}">
          <x14:formula1>
            <xm:f>IF('Základní informace o klubu'!$C$5&lt;&gt;$A$1,data!$B$117:$B$118,IF(OR(D4=data!B87,D4=data!B88),data!$B$113,data!$B$113:$B$114))</xm:f>
          </x14:formula1>
          <xm:sqref>D5:E5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BC0C-2DBB-41E3-BF0D-99D0AA8E1F9C}">
  <dimension ref="A1:AO531"/>
  <sheetViews>
    <sheetView topLeftCell="A11" workbookViewId="0">
      <selection activeCell="A2" sqref="A2:D2"/>
    </sheetView>
  </sheetViews>
  <sheetFormatPr defaultRowHeight="15" x14ac:dyDescent="0.25"/>
  <cols>
    <col min="2" max="2" width="20" customWidth="1"/>
    <col min="3" max="3" width="6.140625" style="1" customWidth="1"/>
    <col min="4" max="4" width="20" customWidth="1"/>
    <col min="5" max="5" width="6.140625" customWidth="1"/>
    <col min="6" max="6" width="20" customWidth="1"/>
    <col min="7" max="7" width="6.140625" customWidth="1"/>
    <col min="8" max="8" width="20" customWidth="1"/>
    <col min="9" max="9" width="6.140625" customWidth="1"/>
    <col min="10" max="10" width="20" customWidth="1"/>
    <col min="11" max="11" width="6.140625" customWidth="1"/>
    <col min="12" max="12" width="20" customWidth="1"/>
    <col min="13" max="13" width="6.140625" customWidth="1"/>
    <col min="14" max="14" width="20" customWidth="1"/>
    <col min="15" max="15" width="6.140625" customWidth="1"/>
    <col min="16" max="16" width="20" customWidth="1"/>
    <col min="17" max="17" width="6.140625" customWidth="1"/>
    <col min="18" max="18" width="20" customWidth="1"/>
    <col min="19" max="19" width="6.140625" customWidth="1"/>
    <col min="20" max="20" width="20" customWidth="1"/>
    <col min="21" max="21" width="6.140625" customWidth="1"/>
    <col min="22" max="22" width="20" customWidth="1"/>
    <col min="23" max="23" width="6.140625" customWidth="1"/>
    <col min="24" max="24" width="20" customWidth="1"/>
    <col min="25" max="25" width="6.140625" customWidth="1"/>
    <col min="26" max="26" width="20" customWidth="1"/>
    <col min="27" max="27" width="6.140625" customWidth="1"/>
    <col min="28" max="28" width="20" customWidth="1"/>
    <col min="29" max="29" width="6.140625" customWidth="1"/>
    <col min="30" max="30" width="20" customWidth="1"/>
    <col min="31" max="31" width="6.140625" customWidth="1"/>
    <col min="32" max="32" width="20" customWidth="1"/>
    <col min="33" max="33" width="6.140625" customWidth="1"/>
    <col min="34" max="34" width="20" customWidth="1"/>
    <col min="35" max="35" width="6.140625" customWidth="1"/>
    <col min="36" max="36" width="20" customWidth="1"/>
    <col min="37" max="37" width="6.140625" customWidth="1"/>
    <col min="38" max="38" width="20" customWidth="1"/>
    <col min="39" max="39" width="6.140625" customWidth="1"/>
    <col min="40" max="40" width="20" customWidth="1"/>
  </cols>
  <sheetData>
    <row r="1" spans="1:41" s="1" customFormat="1" x14ac:dyDescent="0.25"/>
    <row r="2" spans="1:41" ht="26.25" x14ac:dyDescent="0.4">
      <c r="B2" s="186" t="s">
        <v>285</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row>
    <row r="3" spans="1:41" s="1" customFormat="1" x14ac:dyDescent="0.25">
      <c r="B3" s="3">
        <v>1</v>
      </c>
      <c r="C3" s="3">
        <v>2</v>
      </c>
      <c r="D3" s="3">
        <v>3</v>
      </c>
      <c r="E3" s="3">
        <v>4</v>
      </c>
      <c r="F3" s="3">
        <v>5</v>
      </c>
      <c r="G3" s="3">
        <v>6</v>
      </c>
      <c r="H3" s="3">
        <v>7</v>
      </c>
      <c r="I3" s="3">
        <v>8</v>
      </c>
      <c r="J3" s="3">
        <v>9</v>
      </c>
      <c r="K3" s="3">
        <v>10</v>
      </c>
      <c r="L3" s="3">
        <v>11</v>
      </c>
      <c r="M3" s="3">
        <v>12</v>
      </c>
      <c r="N3" s="3">
        <v>13</v>
      </c>
      <c r="O3" s="3">
        <v>14</v>
      </c>
      <c r="P3" s="3">
        <v>15</v>
      </c>
      <c r="Q3" s="3">
        <v>16</v>
      </c>
      <c r="R3" s="3">
        <v>17</v>
      </c>
      <c r="S3" s="3">
        <v>18</v>
      </c>
      <c r="T3" s="3">
        <v>19</v>
      </c>
      <c r="U3" s="3">
        <v>20</v>
      </c>
      <c r="V3" s="3">
        <v>21</v>
      </c>
      <c r="W3" s="3">
        <v>22</v>
      </c>
      <c r="X3" s="3">
        <v>23</v>
      </c>
      <c r="Y3" s="3">
        <v>24</v>
      </c>
      <c r="Z3" s="3">
        <v>25</v>
      </c>
      <c r="AA3" s="3">
        <v>26</v>
      </c>
      <c r="AB3" s="3">
        <v>27</v>
      </c>
      <c r="AC3" s="3">
        <v>28</v>
      </c>
      <c r="AD3" s="3">
        <v>29</v>
      </c>
      <c r="AE3" s="3">
        <v>30</v>
      </c>
      <c r="AF3" s="3">
        <v>31</v>
      </c>
      <c r="AG3" s="3">
        <v>32</v>
      </c>
      <c r="AH3" s="3">
        <v>33</v>
      </c>
      <c r="AI3" s="3">
        <v>34</v>
      </c>
      <c r="AJ3" s="3">
        <v>35</v>
      </c>
      <c r="AK3" s="3">
        <v>36</v>
      </c>
      <c r="AL3" s="3">
        <v>37</v>
      </c>
      <c r="AM3" s="3">
        <v>38</v>
      </c>
      <c r="AN3" s="3">
        <v>39</v>
      </c>
      <c r="AO3" s="3">
        <v>40</v>
      </c>
    </row>
    <row r="4" spans="1:41" x14ac:dyDescent="0.25">
      <c r="B4" s="187" t="s">
        <v>188</v>
      </c>
      <c r="C4" s="187"/>
      <c r="D4" s="187" t="s">
        <v>189</v>
      </c>
      <c r="E4" s="187"/>
      <c r="F4" s="187" t="s">
        <v>190</v>
      </c>
      <c r="G4" s="187"/>
      <c r="H4" s="187" t="s">
        <v>191</v>
      </c>
      <c r="I4" s="187"/>
      <c r="J4" s="187" t="s">
        <v>192</v>
      </c>
      <c r="K4" s="187"/>
      <c r="L4" s="187" t="s">
        <v>193</v>
      </c>
      <c r="M4" s="187"/>
      <c r="N4" s="187" t="s">
        <v>194</v>
      </c>
      <c r="O4" s="187"/>
      <c r="P4" s="187" t="s">
        <v>195</v>
      </c>
      <c r="Q4" s="187"/>
      <c r="R4" s="187" t="s">
        <v>196</v>
      </c>
      <c r="S4" s="187"/>
      <c r="T4" s="187" t="s">
        <v>197</v>
      </c>
      <c r="U4" s="187"/>
      <c r="V4" s="187" t="s">
        <v>198</v>
      </c>
      <c r="W4" s="187"/>
      <c r="X4" s="187" t="s">
        <v>199</v>
      </c>
      <c r="Y4" s="187"/>
      <c r="Z4" s="187" t="s">
        <v>200</v>
      </c>
      <c r="AA4" s="187"/>
      <c r="AB4" s="187" t="s">
        <v>201</v>
      </c>
      <c r="AC4" s="187"/>
      <c r="AD4" s="187" t="s">
        <v>202</v>
      </c>
      <c r="AE4" s="187"/>
      <c r="AF4" s="187" t="s">
        <v>203</v>
      </c>
      <c r="AG4" s="187"/>
      <c r="AH4" s="187" t="s">
        <v>204</v>
      </c>
      <c r="AI4" s="187"/>
      <c r="AJ4" s="187" t="s">
        <v>205</v>
      </c>
      <c r="AK4" s="187"/>
      <c r="AL4" s="187" t="s">
        <v>206</v>
      </c>
      <c r="AM4" s="187"/>
      <c r="AN4" s="187" t="s">
        <v>207</v>
      </c>
      <c r="AO4" s="187"/>
    </row>
    <row r="5" spans="1:41" x14ac:dyDescent="0.25">
      <c r="A5">
        <v>16</v>
      </c>
      <c r="B5" t="str">
        <f ca="1">CONCATENATE(INDIRECT("'"&amp;B$4&amp;"'!C"&amp;$A5,TRUE)," ",INDIRECT("'"&amp;B$4&amp;"'!D"&amp;$A5,TRUE))</f>
        <v xml:space="preserve"> </v>
      </c>
      <c r="C5" s="104">
        <f ca="1">INDIRECT("'"&amp;B$4&amp;"'!F"&amp;$A5,TRUE)</f>
        <v>0</v>
      </c>
      <c r="D5" s="1" t="str">
        <f ca="1">CONCATENATE(INDIRECT("'"&amp;D$4&amp;"'!C"&amp;$A5,TRUE)," ",INDIRECT("'"&amp;D$4&amp;"'!D"&amp;$A5,TRUE))</f>
        <v xml:space="preserve"> </v>
      </c>
      <c r="E5" s="104">
        <f ca="1">INDIRECT("'"&amp;D$4&amp;"'!F"&amp;$A5,TRUE)</f>
        <v>0</v>
      </c>
      <c r="F5" s="1" t="str">
        <f t="shared" ref="F5" ca="1" si="0">CONCATENATE(INDIRECT("'"&amp;F$4&amp;"'!C"&amp;$A5,TRUE)," ",INDIRECT("'"&amp;F$4&amp;"'!D"&amp;$A5,TRUE))</f>
        <v xml:space="preserve"> </v>
      </c>
      <c r="G5" s="104">
        <f t="shared" ref="G5" ca="1" si="1">INDIRECT("'"&amp;F$4&amp;"'!F"&amp;$A5,TRUE)</f>
        <v>0</v>
      </c>
      <c r="H5" s="1" t="str">
        <f t="shared" ref="H5" ca="1" si="2">CONCATENATE(INDIRECT("'"&amp;H$4&amp;"'!C"&amp;$A5,TRUE)," ",INDIRECT("'"&amp;H$4&amp;"'!D"&amp;$A5,TRUE))</f>
        <v xml:space="preserve"> </v>
      </c>
      <c r="I5" s="104">
        <f t="shared" ref="I5" ca="1" si="3">INDIRECT("'"&amp;H$4&amp;"'!F"&amp;$A5,TRUE)</f>
        <v>0</v>
      </c>
      <c r="J5" s="1" t="str">
        <f t="shared" ref="J5" ca="1" si="4">CONCATENATE(INDIRECT("'"&amp;J$4&amp;"'!C"&amp;$A5,TRUE)," ",INDIRECT("'"&amp;J$4&amp;"'!D"&amp;$A5,TRUE))</f>
        <v xml:space="preserve"> </v>
      </c>
      <c r="K5" s="104">
        <f t="shared" ref="K5" ca="1" si="5">INDIRECT("'"&amp;J$4&amp;"'!F"&amp;$A5,TRUE)</f>
        <v>0</v>
      </c>
      <c r="L5" s="1" t="str">
        <f t="shared" ref="L5" ca="1" si="6">CONCATENATE(INDIRECT("'"&amp;L$4&amp;"'!C"&amp;$A5,TRUE)," ",INDIRECT("'"&amp;L$4&amp;"'!D"&amp;$A5,TRUE))</f>
        <v xml:space="preserve"> </v>
      </c>
      <c r="M5" s="104">
        <f t="shared" ref="M5" ca="1" si="7">INDIRECT("'"&amp;L$4&amp;"'!F"&amp;$A5,TRUE)</f>
        <v>0</v>
      </c>
      <c r="N5" s="1" t="str">
        <f t="shared" ref="N5" ca="1" si="8">CONCATENATE(INDIRECT("'"&amp;N$4&amp;"'!C"&amp;$A5,TRUE)," ",INDIRECT("'"&amp;N$4&amp;"'!D"&amp;$A5,TRUE))</f>
        <v xml:space="preserve"> </v>
      </c>
      <c r="O5" s="104">
        <f t="shared" ref="O5" ca="1" si="9">INDIRECT("'"&amp;N$4&amp;"'!F"&amp;$A5,TRUE)</f>
        <v>0</v>
      </c>
      <c r="P5" s="1" t="str">
        <f t="shared" ref="P5" ca="1" si="10">CONCATENATE(INDIRECT("'"&amp;P$4&amp;"'!C"&amp;$A5,TRUE)," ",INDIRECT("'"&amp;P$4&amp;"'!D"&amp;$A5,TRUE))</f>
        <v xml:space="preserve"> </v>
      </c>
      <c r="Q5" s="104">
        <f t="shared" ref="Q5" ca="1" si="11">INDIRECT("'"&amp;P$4&amp;"'!F"&amp;$A5,TRUE)</f>
        <v>0</v>
      </c>
      <c r="R5" s="1" t="str">
        <f t="shared" ref="R5:AN6" ca="1" si="12">CONCATENATE(INDIRECT("'"&amp;R$4&amp;"'!C"&amp;$A5,TRUE)," ",INDIRECT("'"&amp;R$4&amp;"'!D"&amp;$A5,TRUE))</f>
        <v xml:space="preserve"> </v>
      </c>
      <c r="S5" s="104">
        <f t="shared" ref="S5" ca="1" si="13">INDIRECT("'"&amp;R$4&amp;"'!F"&amp;$A5,TRUE)</f>
        <v>0</v>
      </c>
      <c r="T5" s="1" t="str">
        <f t="shared" ref="T5" ca="1" si="14">CONCATENATE(INDIRECT("'"&amp;T$4&amp;"'!C"&amp;$A5,TRUE)," ",INDIRECT("'"&amp;T$4&amp;"'!D"&amp;$A5,TRUE))</f>
        <v xml:space="preserve"> </v>
      </c>
      <c r="U5" s="104">
        <f t="shared" ref="U5" ca="1" si="15">INDIRECT("'"&amp;T$4&amp;"'!F"&amp;$A5,TRUE)</f>
        <v>0</v>
      </c>
      <c r="V5" s="1" t="str">
        <f t="shared" ref="V5" ca="1" si="16">CONCATENATE(INDIRECT("'"&amp;V$4&amp;"'!C"&amp;$A5,TRUE)," ",INDIRECT("'"&amp;V$4&amp;"'!D"&amp;$A5,TRUE))</f>
        <v xml:space="preserve"> </v>
      </c>
      <c r="W5" s="104">
        <f t="shared" ref="W5" ca="1" si="17">INDIRECT("'"&amp;V$4&amp;"'!F"&amp;$A5,TRUE)</f>
        <v>0</v>
      </c>
      <c r="X5" s="1" t="str">
        <f t="shared" ref="X5" ca="1" si="18">CONCATENATE(INDIRECT("'"&amp;X$4&amp;"'!C"&amp;$A5,TRUE)," ",INDIRECT("'"&amp;X$4&amp;"'!D"&amp;$A5,TRUE))</f>
        <v xml:space="preserve"> </v>
      </c>
      <c r="Y5" s="104">
        <f t="shared" ref="Y5" ca="1" si="19">INDIRECT("'"&amp;X$4&amp;"'!F"&amp;$A5,TRUE)</f>
        <v>0</v>
      </c>
      <c r="Z5" s="1" t="str">
        <f t="shared" ref="Z5" ca="1" si="20">CONCATENATE(INDIRECT("'"&amp;Z$4&amp;"'!C"&amp;$A5,TRUE)," ",INDIRECT("'"&amp;Z$4&amp;"'!D"&amp;$A5,TRUE))</f>
        <v xml:space="preserve"> </v>
      </c>
      <c r="AA5" s="104">
        <f t="shared" ref="AA5" ca="1" si="21">INDIRECT("'"&amp;Z$4&amp;"'!F"&amp;$A5,TRUE)</f>
        <v>0</v>
      </c>
      <c r="AB5" s="1" t="str">
        <f t="shared" ref="AB5" ca="1" si="22">CONCATENATE(INDIRECT("'"&amp;AB$4&amp;"'!C"&amp;$A5,TRUE)," ",INDIRECT("'"&amp;AB$4&amp;"'!D"&amp;$A5,TRUE))</f>
        <v xml:space="preserve"> </v>
      </c>
      <c r="AC5" s="104">
        <f t="shared" ref="AC5" ca="1" si="23">INDIRECT("'"&amp;AB$4&amp;"'!F"&amp;$A5,TRUE)</f>
        <v>0</v>
      </c>
      <c r="AD5" s="1" t="str">
        <f t="shared" ref="AD5" ca="1" si="24">CONCATENATE(INDIRECT("'"&amp;AD$4&amp;"'!C"&amp;$A5,TRUE)," ",INDIRECT("'"&amp;AD$4&amp;"'!D"&amp;$A5,TRUE))</f>
        <v xml:space="preserve"> </v>
      </c>
      <c r="AE5" s="104">
        <f t="shared" ref="AE5" ca="1" si="25">INDIRECT("'"&amp;AD$4&amp;"'!F"&amp;$A5,TRUE)</f>
        <v>0</v>
      </c>
      <c r="AF5" s="1" t="str">
        <f t="shared" ref="AF5" ca="1" si="26">CONCATENATE(INDIRECT("'"&amp;AF$4&amp;"'!C"&amp;$A5,TRUE)," ",INDIRECT("'"&amp;AF$4&amp;"'!D"&amp;$A5,TRUE))</f>
        <v xml:space="preserve"> </v>
      </c>
      <c r="AG5" s="104">
        <f t="shared" ref="AG5" ca="1" si="27">INDIRECT("'"&amp;AF$4&amp;"'!F"&amp;$A5,TRUE)</f>
        <v>0</v>
      </c>
      <c r="AH5" s="1" t="str">
        <f t="shared" ref="AH5" ca="1" si="28">CONCATENATE(INDIRECT("'"&amp;AH$4&amp;"'!C"&amp;$A5,TRUE)," ",INDIRECT("'"&amp;AH$4&amp;"'!D"&amp;$A5,TRUE))</f>
        <v xml:space="preserve"> </v>
      </c>
      <c r="AI5" s="104">
        <f t="shared" ref="AI5" ca="1" si="29">INDIRECT("'"&amp;AH$4&amp;"'!F"&amp;$A5,TRUE)</f>
        <v>0</v>
      </c>
      <c r="AJ5" s="1" t="str">
        <f t="shared" ref="AJ5" ca="1" si="30">CONCATENATE(INDIRECT("'"&amp;AJ$4&amp;"'!C"&amp;$A5,TRUE)," ",INDIRECT("'"&amp;AJ$4&amp;"'!D"&amp;$A5,TRUE))</f>
        <v xml:space="preserve"> </v>
      </c>
      <c r="AK5" s="104">
        <f t="shared" ref="AK5" ca="1" si="31">INDIRECT("'"&amp;AJ$4&amp;"'!F"&amp;$A5,TRUE)</f>
        <v>0</v>
      </c>
      <c r="AL5" s="1" t="str">
        <f t="shared" ref="AL5" ca="1" si="32">CONCATENATE(INDIRECT("'"&amp;AL$4&amp;"'!C"&amp;$A5,TRUE)," ",INDIRECT("'"&amp;AL$4&amp;"'!D"&amp;$A5,TRUE))</f>
        <v xml:space="preserve"> </v>
      </c>
      <c r="AM5" s="104">
        <f t="shared" ref="AM5" ca="1" si="33">INDIRECT("'"&amp;AL$4&amp;"'!F"&amp;$A5,TRUE)</f>
        <v>0</v>
      </c>
      <c r="AN5" s="1" t="str">
        <f t="shared" ref="AN5" ca="1" si="34">CONCATENATE(INDIRECT("'"&amp;AN$4&amp;"'!C"&amp;$A5,TRUE)," ",INDIRECT("'"&amp;AN$4&amp;"'!D"&amp;$A5,TRUE))</f>
        <v xml:space="preserve"> </v>
      </c>
      <c r="AO5" s="104">
        <f t="shared" ref="AO5" ca="1" si="35">INDIRECT("'"&amp;AN$4&amp;"'!F"&amp;$A5,TRUE)</f>
        <v>0</v>
      </c>
    </row>
    <row r="6" spans="1:41" x14ac:dyDescent="0.25">
      <c r="A6">
        <v>17</v>
      </c>
      <c r="B6" s="1" t="str">
        <f t="shared" ref="B6:P29" ca="1" si="36">CONCATENATE(INDIRECT("'"&amp;B$4&amp;"'!C"&amp;$A6,TRUE)," ",INDIRECT("'"&amp;B$4&amp;"'!D"&amp;$A6,TRUE))</f>
        <v xml:space="preserve"> </v>
      </c>
      <c r="C6" s="104">
        <f t="shared" ref="C6:E29" ca="1" si="37">INDIRECT("'"&amp;B$4&amp;"'!F"&amp;$A6,TRUE)</f>
        <v>0</v>
      </c>
      <c r="D6" s="1" t="str">
        <f t="shared" ca="1" si="36"/>
        <v xml:space="preserve"> </v>
      </c>
      <c r="E6" s="104">
        <f t="shared" ca="1" si="37"/>
        <v>0</v>
      </c>
      <c r="F6" s="1" t="str">
        <f t="shared" ca="1" si="36"/>
        <v xml:space="preserve"> </v>
      </c>
      <c r="G6" s="104">
        <f t="shared" ref="G6" ca="1" si="38">INDIRECT("'"&amp;F$4&amp;"'!F"&amp;$A6,TRUE)</f>
        <v>0</v>
      </c>
      <c r="H6" s="1" t="str">
        <f t="shared" ca="1" si="36"/>
        <v xml:space="preserve"> </v>
      </c>
      <c r="I6" s="104">
        <f t="shared" ref="I6" ca="1" si="39">INDIRECT("'"&amp;H$4&amp;"'!F"&amp;$A6,TRUE)</f>
        <v>0</v>
      </c>
      <c r="J6" s="1" t="str">
        <f t="shared" ca="1" si="36"/>
        <v xml:space="preserve"> </v>
      </c>
      <c r="K6" s="104">
        <f t="shared" ref="K6" ca="1" si="40">INDIRECT("'"&amp;J$4&amp;"'!F"&amp;$A6,TRUE)</f>
        <v>0</v>
      </c>
      <c r="L6" s="1" t="str">
        <f t="shared" ca="1" si="36"/>
        <v xml:space="preserve"> </v>
      </c>
      <c r="M6" s="104">
        <f t="shared" ref="M6" ca="1" si="41">INDIRECT("'"&amp;L$4&amp;"'!F"&amp;$A6,TRUE)</f>
        <v>0</v>
      </c>
      <c r="N6" s="1" t="str">
        <f t="shared" ca="1" si="36"/>
        <v xml:space="preserve"> </v>
      </c>
      <c r="O6" s="104">
        <f t="shared" ref="O6" ca="1" si="42">INDIRECT("'"&amp;N$4&amp;"'!F"&amp;$A6,TRUE)</f>
        <v>0</v>
      </c>
      <c r="P6" s="1" t="str">
        <f t="shared" ca="1" si="36"/>
        <v xml:space="preserve"> </v>
      </c>
      <c r="Q6" s="104">
        <f t="shared" ref="Q6" ca="1" si="43">INDIRECT("'"&amp;P$4&amp;"'!F"&amp;$A6,TRUE)</f>
        <v>0</v>
      </c>
      <c r="R6" s="1" t="str">
        <f t="shared" ca="1" si="12"/>
        <v xml:space="preserve"> </v>
      </c>
      <c r="S6" s="104">
        <f t="shared" ref="S6" ca="1" si="44">INDIRECT("'"&amp;R$4&amp;"'!F"&amp;$A6,TRUE)</f>
        <v>0</v>
      </c>
      <c r="T6" s="1" t="str">
        <f t="shared" ca="1" si="12"/>
        <v xml:space="preserve"> </v>
      </c>
      <c r="U6" s="104">
        <f t="shared" ref="U6" ca="1" si="45">INDIRECT("'"&amp;T$4&amp;"'!F"&amp;$A6,TRUE)</f>
        <v>0</v>
      </c>
      <c r="V6" s="1" t="str">
        <f t="shared" ca="1" si="12"/>
        <v xml:space="preserve"> </v>
      </c>
      <c r="W6" s="104">
        <f t="shared" ref="W6" ca="1" si="46">INDIRECT("'"&amp;V$4&amp;"'!F"&amp;$A6,TRUE)</f>
        <v>0</v>
      </c>
      <c r="X6" s="1" t="str">
        <f t="shared" ca="1" si="12"/>
        <v xml:space="preserve"> </v>
      </c>
      <c r="Y6" s="104">
        <f t="shared" ref="Y6" ca="1" si="47">INDIRECT("'"&amp;X$4&amp;"'!F"&amp;$A6,TRUE)</f>
        <v>0</v>
      </c>
      <c r="Z6" s="1" t="str">
        <f t="shared" ca="1" si="12"/>
        <v xml:space="preserve"> </v>
      </c>
      <c r="AA6" s="104">
        <f t="shared" ref="AA6" ca="1" si="48">INDIRECT("'"&amp;Z$4&amp;"'!F"&amp;$A6,TRUE)</f>
        <v>0</v>
      </c>
      <c r="AB6" s="1" t="str">
        <f t="shared" ca="1" si="12"/>
        <v xml:space="preserve"> </v>
      </c>
      <c r="AC6" s="104">
        <f t="shared" ref="AC6" ca="1" si="49">INDIRECT("'"&amp;AB$4&amp;"'!F"&amp;$A6,TRUE)</f>
        <v>0</v>
      </c>
      <c r="AD6" s="1" t="str">
        <f t="shared" ca="1" si="12"/>
        <v xml:space="preserve"> </v>
      </c>
      <c r="AE6" s="104">
        <f t="shared" ref="AE6" ca="1" si="50">INDIRECT("'"&amp;AD$4&amp;"'!F"&amp;$A6,TRUE)</f>
        <v>0</v>
      </c>
      <c r="AF6" s="1" t="str">
        <f t="shared" ca="1" si="12"/>
        <v xml:space="preserve"> </v>
      </c>
      <c r="AG6" s="104">
        <f t="shared" ref="AG6" ca="1" si="51">INDIRECT("'"&amp;AF$4&amp;"'!F"&amp;$A6,TRUE)</f>
        <v>0</v>
      </c>
      <c r="AH6" s="1" t="str">
        <f t="shared" ca="1" si="12"/>
        <v xml:space="preserve"> </v>
      </c>
      <c r="AI6" s="104">
        <f t="shared" ref="AI6" ca="1" si="52">INDIRECT("'"&amp;AH$4&amp;"'!F"&amp;$A6,TRUE)</f>
        <v>0</v>
      </c>
      <c r="AJ6" s="1" t="str">
        <f t="shared" ca="1" si="12"/>
        <v xml:space="preserve"> </v>
      </c>
      <c r="AK6" s="104">
        <f t="shared" ref="AK6" ca="1" si="53">INDIRECT("'"&amp;AJ$4&amp;"'!F"&amp;$A6,TRUE)</f>
        <v>0</v>
      </c>
      <c r="AL6" s="1" t="str">
        <f t="shared" ca="1" si="12"/>
        <v xml:space="preserve"> </v>
      </c>
      <c r="AM6" s="104">
        <f t="shared" ref="AM6" ca="1" si="54">INDIRECT("'"&amp;AL$4&amp;"'!F"&amp;$A6,TRUE)</f>
        <v>0</v>
      </c>
      <c r="AN6" s="1" t="str">
        <f t="shared" ca="1" si="12"/>
        <v xml:space="preserve"> </v>
      </c>
      <c r="AO6" s="104">
        <f t="shared" ref="AO6" ca="1" si="55">INDIRECT("'"&amp;AN$4&amp;"'!F"&amp;$A6,TRUE)</f>
        <v>0</v>
      </c>
    </row>
    <row r="7" spans="1:41" x14ac:dyDescent="0.25">
      <c r="A7" s="1">
        <v>18</v>
      </c>
      <c r="B7" s="1" t="str">
        <f t="shared" ca="1" si="36"/>
        <v xml:space="preserve"> </v>
      </c>
      <c r="C7" s="104">
        <f t="shared" ca="1" si="37"/>
        <v>0</v>
      </c>
      <c r="D7" s="1" t="str">
        <f t="shared" ca="1" si="36"/>
        <v xml:space="preserve"> </v>
      </c>
      <c r="E7" s="104">
        <f t="shared" ca="1" si="37"/>
        <v>0</v>
      </c>
      <c r="F7" s="1" t="str">
        <f t="shared" ref="F7:AN21" ca="1" si="56">CONCATENATE(INDIRECT("'"&amp;F$4&amp;"'!C"&amp;$A7,TRUE)," ",INDIRECT("'"&amp;F$4&amp;"'!D"&amp;$A7,TRUE))</f>
        <v xml:space="preserve"> </v>
      </c>
      <c r="G7" s="104">
        <f t="shared" ref="G7" ca="1" si="57">INDIRECT("'"&amp;F$4&amp;"'!F"&amp;$A7,TRUE)</f>
        <v>0</v>
      </c>
      <c r="H7" s="1" t="str">
        <f t="shared" ca="1" si="56"/>
        <v xml:space="preserve"> </v>
      </c>
      <c r="I7" s="104">
        <f t="shared" ref="I7" ca="1" si="58">INDIRECT("'"&amp;H$4&amp;"'!F"&amp;$A7,TRUE)</f>
        <v>0</v>
      </c>
      <c r="J7" s="1" t="str">
        <f t="shared" ca="1" si="56"/>
        <v xml:space="preserve"> </v>
      </c>
      <c r="K7" s="104">
        <f t="shared" ref="K7" ca="1" si="59">INDIRECT("'"&amp;J$4&amp;"'!F"&amp;$A7,TRUE)</f>
        <v>0</v>
      </c>
      <c r="L7" s="1" t="str">
        <f t="shared" ca="1" si="56"/>
        <v xml:space="preserve"> </v>
      </c>
      <c r="M7" s="104">
        <f t="shared" ref="M7" ca="1" si="60">INDIRECT("'"&amp;L$4&amp;"'!F"&amp;$A7,TRUE)</f>
        <v>0</v>
      </c>
      <c r="N7" s="1" t="str">
        <f t="shared" ca="1" si="56"/>
        <v xml:space="preserve"> </v>
      </c>
      <c r="O7" s="104">
        <f t="shared" ref="O7" ca="1" si="61">INDIRECT("'"&amp;N$4&amp;"'!F"&amp;$A7,TRUE)</f>
        <v>0</v>
      </c>
      <c r="P7" s="1" t="str">
        <f t="shared" ca="1" si="56"/>
        <v xml:space="preserve"> </v>
      </c>
      <c r="Q7" s="104">
        <f t="shared" ref="Q7" ca="1" si="62">INDIRECT("'"&amp;P$4&amp;"'!F"&amp;$A7,TRUE)</f>
        <v>0</v>
      </c>
      <c r="R7" s="1" t="str">
        <f t="shared" ca="1" si="56"/>
        <v xml:space="preserve"> </v>
      </c>
      <c r="S7" s="104">
        <f t="shared" ref="S7" ca="1" si="63">INDIRECT("'"&amp;R$4&amp;"'!F"&amp;$A7,TRUE)</f>
        <v>0</v>
      </c>
      <c r="T7" s="1" t="str">
        <f t="shared" ca="1" si="56"/>
        <v xml:space="preserve"> </v>
      </c>
      <c r="U7" s="104">
        <f t="shared" ref="U7" ca="1" si="64">INDIRECT("'"&amp;T$4&amp;"'!F"&amp;$A7,TRUE)</f>
        <v>0</v>
      </c>
      <c r="V7" s="1" t="str">
        <f t="shared" ca="1" si="56"/>
        <v xml:space="preserve"> </v>
      </c>
      <c r="W7" s="104">
        <f t="shared" ref="W7" ca="1" si="65">INDIRECT("'"&amp;V$4&amp;"'!F"&amp;$A7,TRUE)</f>
        <v>0</v>
      </c>
      <c r="X7" s="1" t="str">
        <f t="shared" ca="1" si="56"/>
        <v xml:space="preserve"> </v>
      </c>
      <c r="Y7" s="104">
        <f t="shared" ref="Y7" ca="1" si="66">INDIRECT("'"&amp;X$4&amp;"'!F"&amp;$A7,TRUE)</f>
        <v>0</v>
      </c>
      <c r="Z7" s="1" t="str">
        <f t="shared" ca="1" si="56"/>
        <v xml:space="preserve"> </v>
      </c>
      <c r="AA7" s="104">
        <f t="shared" ref="AA7" ca="1" si="67">INDIRECT("'"&amp;Z$4&amp;"'!F"&amp;$A7,TRUE)</f>
        <v>0</v>
      </c>
      <c r="AB7" s="1" t="str">
        <f t="shared" ca="1" si="56"/>
        <v xml:space="preserve"> </v>
      </c>
      <c r="AC7" s="104">
        <f t="shared" ref="AC7" ca="1" si="68">INDIRECT("'"&amp;AB$4&amp;"'!F"&amp;$A7,TRUE)</f>
        <v>0</v>
      </c>
      <c r="AD7" s="1" t="str">
        <f t="shared" ca="1" si="56"/>
        <v xml:space="preserve"> </v>
      </c>
      <c r="AE7" s="104">
        <f t="shared" ref="AE7" ca="1" si="69">INDIRECT("'"&amp;AD$4&amp;"'!F"&amp;$A7,TRUE)</f>
        <v>0</v>
      </c>
      <c r="AF7" s="1" t="str">
        <f t="shared" ca="1" si="56"/>
        <v xml:space="preserve"> </v>
      </c>
      <c r="AG7" s="104">
        <f t="shared" ref="AG7" ca="1" si="70">INDIRECT("'"&amp;AF$4&amp;"'!F"&amp;$A7,TRUE)</f>
        <v>0</v>
      </c>
      <c r="AH7" s="1" t="str">
        <f t="shared" ca="1" si="56"/>
        <v xml:space="preserve"> </v>
      </c>
      <c r="AI7" s="104">
        <f t="shared" ref="AI7" ca="1" si="71">INDIRECT("'"&amp;AH$4&amp;"'!F"&amp;$A7,TRUE)</f>
        <v>0</v>
      </c>
      <c r="AJ7" s="1" t="str">
        <f t="shared" ca="1" si="56"/>
        <v xml:space="preserve"> </v>
      </c>
      <c r="AK7" s="104">
        <f t="shared" ref="AK7" ca="1" si="72">INDIRECT("'"&amp;AJ$4&amp;"'!F"&amp;$A7,TRUE)</f>
        <v>0</v>
      </c>
      <c r="AL7" s="1" t="str">
        <f t="shared" ca="1" si="56"/>
        <v xml:space="preserve"> </v>
      </c>
      <c r="AM7" s="104">
        <f t="shared" ref="AM7" ca="1" si="73">INDIRECT("'"&amp;AL$4&amp;"'!F"&amp;$A7,TRUE)</f>
        <v>0</v>
      </c>
      <c r="AN7" s="1" t="str">
        <f t="shared" ca="1" si="56"/>
        <v xml:space="preserve"> </v>
      </c>
      <c r="AO7" s="104">
        <f t="shared" ref="AO7" ca="1" si="74">INDIRECT("'"&amp;AN$4&amp;"'!F"&amp;$A7,TRUE)</f>
        <v>0</v>
      </c>
    </row>
    <row r="8" spans="1:41" x14ac:dyDescent="0.25">
      <c r="A8" s="1">
        <v>19</v>
      </c>
      <c r="B8" s="1" t="str">
        <f t="shared" ca="1" si="36"/>
        <v xml:space="preserve"> </v>
      </c>
      <c r="C8" s="104">
        <f t="shared" ca="1" si="37"/>
        <v>0</v>
      </c>
      <c r="D8" s="1" t="str">
        <f t="shared" ca="1" si="36"/>
        <v xml:space="preserve"> </v>
      </c>
      <c r="E8" s="104">
        <f t="shared" ca="1" si="37"/>
        <v>0</v>
      </c>
      <c r="F8" s="1" t="str">
        <f t="shared" ca="1" si="56"/>
        <v xml:space="preserve"> </v>
      </c>
      <c r="G8" s="104">
        <f t="shared" ref="G8" ca="1" si="75">INDIRECT("'"&amp;F$4&amp;"'!F"&amp;$A8,TRUE)</f>
        <v>0</v>
      </c>
      <c r="H8" s="1" t="str">
        <f t="shared" ca="1" si="56"/>
        <v xml:space="preserve"> </v>
      </c>
      <c r="I8" s="104">
        <f t="shared" ref="I8" ca="1" si="76">INDIRECT("'"&amp;H$4&amp;"'!F"&amp;$A8,TRUE)</f>
        <v>0</v>
      </c>
      <c r="J8" s="1" t="str">
        <f t="shared" ca="1" si="56"/>
        <v xml:space="preserve"> </v>
      </c>
      <c r="K8" s="104">
        <f t="shared" ref="K8" ca="1" si="77">INDIRECT("'"&amp;J$4&amp;"'!F"&amp;$A8,TRUE)</f>
        <v>0</v>
      </c>
      <c r="L8" s="1" t="str">
        <f t="shared" ca="1" si="56"/>
        <v xml:space="preserve"> </v>
      </c>
      <c r="M8" s="104">
        <f t="shared" ref="M8" ca="1" si="78">INDIRECT("'"&amp;L$4&amp;"'!F"&amp;$A8,TRUE)</f>
        <v>0</v>
      </c>
      <c r="N8" s="1" t="str">
        <f t="shared" ca="1" si="56"/>
        <v xml:space="preserve"> </v>
      </c>
      <c r="O8" s="104">
        <f t="shared" ref="O8" ca="1" si="79">INDIRECT("'"&amp;N$4&amp;"'!F"&amp;$A8,TRUE)</f>
        <v>0</v>
      </c>
      <c r="P8" s="1" t="str">
        <f t="shared" ca="1" si="56"/>
        <v xml:space="preserve"> </v>
      </c>
      <c r="Q8" s="104">
        <f t="shared" ref="Q8" ca="1" si="80">INDIRECT("'"&amp;P$4&amp;"'!F"&amp;$A8,TRUE)</f>
        <v>0</v>
      </c>
      <c r="R8" s="1" t="str">
        <f t="shared" ca="1" si="56"/>
        <v xml:space="preserve"> </v>
      </c>
      <c r="S8" s="104">
        <f t="shared" ref="S8" ca="1" si="81">INDIRECT("'"&amp;R$4&amp;"'!F"&amp;$A8,TRUE)</f>
        <v>0</v>
      </c>
      <c r="T8" s="1" t="str">
        <f t="shared" ca="1" si="56"/>
        <v xml:space="preserve"> </v>
      </c>
      <c r="U8" s="104">
        <f t="shared" ref="U8" ca="1" si="82">INDIRECT("'"&amp;T$4&amp;"'!F"&amp;$A8,TRUE)</f>
        <v>0</v>
      </c>
      <c r="V8" s="1" t="str">
        <f t="shared" ca="1" si="56"/>
        <v xml:space="preserve"> </v>
      </c>
      <c r="W8" s="104">
        <f t="shared" ref="W8" ca="1" si="83">INDIRECT("'"&amp;V$4&amp;"'!F"&amp;$A8,TRUE)</f>
        <v>0</v>
      </c>
      <c r="X8" s="1" t="str">
        <f t="shared" ca="1" si="56"/>
        <v xml:space="preserve"> </v>
      </c>
      <c r="Y8" s="104">
        <f t="shared" ref="Y8" ca="1" si="84">INDIRECT("'"&amp;X$4&amp;"'!F"&amp;$A8,TRUE)</f>
        <v>0</v>
      </c>
      <c r="Z8" s="1" t="str">
        <f t="shared" ca="1" si="56"/>
        <v xml:space="preserve"> </v>
      </c>
      <c r="AA8" s="104">
        <f t="shared" ref="AA8" ca="1" si="85">INDIRECT("'"&amp;Z$4&amp;"'!F"&amp;$A8,TRUE)</f>
        <v>0</v>
      </c>
      <c r="AB8" s="1" t="str">
        <f t="shared" ca="1" si="56"/>
        <v xml:space="preserve"> </v>
      </c>
      <c r="AC8" s="104">
        <f t="shared" ref="AC8" ca="1" si="86">INDIRECT("'"&amp;AB$4&amp;"'!F"&amp;$A8,TRUE)</f>
        <v>0</v>
      </c>
      <c r="AD8" s="1" t="str">
        <f t="shared" ca="1" si="56"/>
        <v xml:space="preserve"> </v>
      </c>
      <c r="AE8" s="104">
        <f t="shared" ref="AE8" ca="1" si="87">INDIRECT("'"&amp;AD$4&amp;"'!F"&amp;$A8,TRUE)</f>
        <v>0</v>
      </c>
      <c r="AF8" s="1" t="str">
        <f t="shared" ca="1" si="56"/>
        <v xml:space="preserve"> </v>
      </c>
      <c r="AG8" s="104">
        <f t="shared" ref="AG8" ca="1" si="88">INDIRECT("'"&amp;AF$4&amp;"'!F"&amp;$A8,TRUE)</f>
        <v>0</v>
      </c>
      <c r="AH8" s="1" t="str">
        <f t="shared" ca="1" si="56"/>
        <v xml:space="preserve"> </v>
      </c>
      <c r="AI8" s="104">
        <f t="shared" ref="AI8" ca="1" si="89">INDIRECT("'"&amp;AH$4&amp;"'!F"&amp;$A8,TRUE)</f>
        <v>0</v>
      </c>
      <c r="AJ8" s="1" t="str">
        <f t="shared" ca="1" si="56"/>
        <v xml:space="preserve"> </v>
      </c>
      <c r="AK8" s="104">
        <f t="shared" ref="AK8" ca="1" si="90">INDIRECT("'"&amp;AJ$4&amp;"'!F"&amp;$A8,TRUE)</f>
        <v>0</v>
      </c>
      <c r="AL8" s="1" t="str">
        <f t="shared" ca="1" si="56"/>
        <v xml:space="preserve"> </v>
      </c>
      <c r="AM8" s="104">
        <f t="shared" ref="AM8" ca="1" si="91">INDIRECT("'"&amp;AL$4&amp;"'!F"&amp;$A8,TRUE)</f>
        <v>0</v>
      </c>
      <c r="AN8" s="1" t="str">
        <f t="shared" ca="1" si="56"/>
        <v xml:space="preserve"> </v>
      </c>
      <c r="AO8" s="104">
        <f t="shared" ref="AO8" ca="1" si="92">INDIRECT("'"&amp;AN$4&amp;"'!F"&amp;$A8,TRUE)</f>
        <v>0</v>
      </c>
    </row>
    <row r="9" spans="1:41" x14ac:dyDescent="0.25">
      <c r="A9" s="1">
        <v>20</v>
      </c>
      <c r="B9" s="1" t="str">
        <f t="shared" ca="1" si="36"/>
        <v xml:space="preserve"> </v>
      </c>
      <c r="C9" s="104">
        <f t="shared" ca="1" si="37"/>
        <v>0</v>
      </c>
      <c r="D9" s="1" t="str">
        <f t="shared" ca="1" si="36"/>
        <v xml:space="preserve"> </v>
      </c>
      <c r="E9" s="104">
        <f t="shared" ca="1" si="37"/>
        <v>0</v>
      </c>
      <c r="F9" s="1" t="str">
        <f t="shared" ca="1" si="56"/>
        <v xml:space="preserve"> </v>
      </c>
      <c r="G9" s="104">
        <f t="shared" ref="G9" ca="1" si="93">INDIRECT("'"&amp;F$4&amp;"'!F"&amp;$A9,TRUE)</f>
        <v>0</v>
      </c>
      <c r="H9" s="1" t="str">
        <f t="shared" ca="1" si="56"/>
        <v xml:space="preserve"> </v>
      </c>
      <c r="I9" s="104">
        <f t="shared" ref="I9" ca="1" si="94">INDIRECT("'"&amp;H$4&amp;"'!F"&amp;$A9,TRUE)</f>
        <v>0</v>
      </c>
      <c r="J9" s="1" t="str">
        <f t="shared" ca="1" si="56"/>
        <v xml:space="preserve"> </v>
      </c>
      <c r="K9" s="104">
        <f t="shared" ref="K9" ca="1" si="95">INDIRECT("'"&amp;J$4&amp;"'!F"&amp;$A9,TRUE)</f>
        <v>0</v>
      </c>
      <c r="L9" s="1" t="str">
        <f t="shared" ca="1" si="56"/>
        <v xml:space="preserve"> </v>
      </c>
      <c r="M9" s="104">
        <f t="shared" ref="M9" ca="1" si="96">INDIRECT("'"&amp;L$4&amp;"'!F"&amp;$A9,TRUE)</f>
        <v>0</v>
      </c>
      <c r="N9" s="1" t="str">
        <f t="shared" ca="1" si="56"/>
        <v xml:space="preserve"> </v>
      </c>
      <c r="O9" s="104">
        <f t="shared" ref="O9" ca="1" si="97">INDIRECT("'"&amp;N$4&amp;"'!F"&amp;$A9,TRUE)</f>
        <v>0</v>
      </c>
      <c r="P9" s="1" t="str">
        <f t="shared" ca="1" si="56"/>
        <v xml:space="preserve"> </v>
      </c>
      <c r="Q9" s="104">
        <f t="shared" ref="Q9" ca="1" si="98">INDIRECT("'"&amp;P$4&amp;"'!F"&amp;$A9,TRUE)</f>
        <v>0</v>
      </c>
      <c r="R9" s="1" t="str">
        <f t="shared" ca="1" si="56"/>
        <v xml:space="preserve"> </v>
      </c>
      <c r="S9" s="104">
        <f t="shared" ref="S9" ca="1" si="99">INDIRECT("'"&amp;R$4&amp;"'!F"&amp;$A9,TRUE)</f>
        <v>0</v>
      </c>
      <c r="T9" s="1" t="str">
        <f t="shared" ca="1" si="56"/>
        <v xml:space="preserve"> </v>
      </c>
      <c r="U9" s="104">
        <f t="shared" ref="U9" ca="1" si="100">INDIRECT("'"&amp;T$4&amp;"'!F"&amp;$A9,TRUE)</f>
        <v>0</v>
      </c>
      <c r="V9" s="1" t="str">
        <f t="shared" ca="1" si="56"/>
        <v xml:space="preserve"> </v>
      </c>
      <c r="W9" s="104">
        <f t="shared" ref="W9" ca="1" si="101">INDIRECT("'"&amp;V$4&amp;"'!F"&amp;$A9,TRUE)</f>
        <v>0</v>
      </c>
      <c r="X9" s="1" t="str">
        <f t="shared" ca="1" si="56"/>
        <v xml:space="preserve"> </v>
      </c>
      <c r="Y9" s="104">
        <f t="shared" ref="Y9" ca="1" si="102">INDIRECT("'"&amp;X$4&amp;"'!F"&amp;$A9,TRUE)</f>
        <v>0</v>
      </c>
      <c r="Z9" s="1" t="str">
        <f t="shared" ca="1" si="56"/>
        <v xml:space="preserve"> </v>
      </c>
      <c r="AA9" s="104">
        <f t="shared" ref="AA9" ca="1" si="103">INDIRECT("'"&amp;Z$4&amp;"'!F"&amp;$A9,TRUE)</f>
        <v>0</v>
      </c>
      <c r="AB9" s="1" t="str">
        <f t="shared" ca="1" si="56"/>
        <v xml:space="preserve"> </v>
      </c>
      <c r="AC9" s="104">
        <f t="shared" ref="AC9" ca="1" si="104">INDIRECT("'"&amp;AB$4&amp;"'!F"&amp;$A9,TRUE)</f>
        <v>0</v>
      </c>
      <c r="AD9" s="1" t="str">
        <f t="shared" ca="1" si="56"/>
        <v xml:space="preserve"> </v>
      </c>
      <c r="AE9" s="104">
        <f t="shared" ref="AE9" ca="1" si="105">INDIRECT("'"&amp;AD$4&amp;"'!F"&amp;$A9,TRUE)</f>
        <v>0</v>
      </c>
      <c r="AF9" s="1" t="str">
        <f t="shared" ca="1" si="56"/>
        <v xml:space="preserve"> </v>
      </c>
      <c r="AG9" s="104">
        <f t="shared" ref="AG9" ca="1" si="106">INDIRECT("'"&amp;AF$4&amp;"'!F"&amp;$A9,TRUE)</f>
        <v>0</v>
      </c>
      <c r="AH9" s="1" t="str">
        <f t="shared" ca="1" si="56"/>
        <v xml:space="preserve"> </v>
      </c>
      <c r="AI9" s="104">
        <f t="shared" ref="AI9" ca="1" si="107">INDIRECT("'"&amp;AH$4&amp;"'!F"&amp;$A9,TRUE)</f>
        <v>0</v>
      </c>
      <c r="AJ9" s="1" t="str">
        <f t="shared" ca="1" si="56"/>
        <v xml:space="preserve"> </v>
      </c>
      <c r="AK9" s="104">
        <f t="shared" ref="AK9" ca="1" si="108">INDIRECT("'"&amp;AJ$4&amp;"'!F"&amp;$A9,TRUE)</f>
        <v>0</v>
      </c>
      <c r="AL9" s="1" t="str">
        <f t="shared" ca="1" si="56"/>
        <v xml:space="preserve"> </v>
      </c>
      <c r="AM9" s="104">
        <f t="shared" ref="AM9" ca="1" si="109">INDIRECT("'"&amp;AL$4&amp;"'!F"&amp;$A9,TRUE)</f>
        <v>0</v>
      </c>
      <c r="AN9" s="1" t="str">
        <f t="shared" ca="1" si="56"/>
        <v xml:space="preserve"> </v>
      </c>
      <c r="AO9" s="104">
        <f t="shared" ref="AO9" ca="1" si="110">INDIRECT("'"&amp;AN$4&amp;"'!F"&amp;$A9,TRUE)</f>
        <v>0</v>
      </c>
    </row>
    <row r="10" spans="1:41" x14ac:dyDescent="0.25">
      <c r="A10" s="1">
        <v>21</v>
      </c>
      <c r="B10" s="1" t="str">
        <f t="shared" ca="1" si="36"/>
        <v xml:space="preserve"> </v>
      </c>
      <c r="C10" s="104">
        <f t="shared" ca="1" si="37"/>
        <v>0</v>
      </c>
      <c r="D10" s="1" t="str">
        <f t="shared" ca="1" si="36"/>
        <v xml:space="preserve"> </v>
      </c>
      <c r="E10" s="104">
        <f t="shared" ca="1" si="37"/>
        <v>0</v>
      </c>
      <c r="F10" s="1" t="str">
        <f t="shared" ca="1" si="56"/>
        <v xml:space="preserve"> </v>
      </c>
      <c r="G10" s="104">
        <f t="shared" ref="G10" ca="1" si="111">INDIRECT("'"&amp;F$4&amp;"'!F"&amp;$A10,TRUE)</f>
        <v>0</v>
      </c>
      <c r="H10" s="1" t="str">
        <f t="shared" ca="1" si="56"/>
        <v xml:space="preserve"> </v>
      </c>
      <c r="I10" s="104">
        <f t="shared" ref="I10" ca="1" si="112">INDIRECT("'"&amp;H$4&amp;"'!F"&amp;$A10,TRUE)</f>
        <v>0</v>
      </c>
      <c r="J10" s="1" t="str">
        <f t="shared" ca="1" si="56"/>
        <v xml:space="preserve"> </v>
      </c>
      <c r="K10" s="104">
        <f t="shared" ref="K10" ca="1" si="113">INDIRECT("'"&amp;J$4&amp;"'!F"&amp;$A10,TRUE)</f>
        <v>0</v>
      </c>
      <c r="L10" s="1" t="str">
        <f t="shared" ca="1" si="56"/>
        <v xml:space="preserve"> </v>
      </c>
      <c r="M10" s="104">
        <f t="shared" ref="M10" ca="1" si="114">INDIRECT("'"&amp;L$4&amp;"'!F"&amp;$A10,TRUE)</f>
        <v>0</v>
      </c>
      <c r="N10" s="1" t="str">
        <f t="shared" ca="1" si="56"/>
        <v xml:space="preserve"> </v>
      </c>
      <c r="O10" s="104">
        <f t="shared" ref="O10" ca="1" si="115">INDIRECT("'"&amp;N$4&amp;"'!F"&amp;$A10,TRUE)</f>
        <v>0</v>
      </c>
      <c r="P10" s="1" t="str">
        <f t="shared" ca="1" si="56"/>
        <v xml:space="preserve"> </v>
      </c>
      <c r="Q10" s="104">
        <f t="shared" ref="Q10" ca="1" si="116">INDIRECT("'"&amp;P$4&amp;"'!F"&amp;$A10,TRUE)</f>
        <v>0</v>
      </c>
      <c r="R10" s="1" t="str">
        <f t="shared" ca="1" si="56"/>
        <v xml:space="preserve"> </v>
      </c>
      <c r="S10" s="104">
        <f t="shared" ref="S10" ca="1" si="117">INDIRECT("'"&amp;R$4&amp;"'!F"&amp;$A10,TRUE)</f>
        <v>0</v>
      </c>
      <c r="T10" s="1" t="str">
        <f t="shared" ca="1" si="56"/>
        <v xml:space="preserve"> </v>
      </c>
      <c r="U10" s="104">
        <f t="shared" ref="U10" ca="1" si="118">INDIRECT("'"&amp;T$4&amp;"'!F"&amp;$A10,TRUE)</f>
        <v>0</v>
      </c>
      <c r="V10" s="1" t="str">
        <f t="shared" ca="1" si="56"/>
        <v xml:space="preserve"> </v>
      </c>
      <c r="W10" s="104">
        <f t="shared" ref="W10" ca="1" si="119">INDIRECT("'"&amp;V$4&amp;"'!F"&amp;$A10,TRUE)</f>
        <v>0</v>
      </c>
      <c r="X10" s="1" t="str">
        <f t="shared" ca="1" si="56"/>
        <v xml:space="preserve"> </v>
      </c>
      <c r="Y10" s="104">
        <f t="shared" ref="Y10" ca="1" si="120">INDIRECT("'"&amp;X$4&amp;"'!F"&amp;$A10,TRUE)</f>
        <v>0</v>
      </c>
      <c r="Z10" s="1" t="str">
        <f t="shared" ca="1" si="56"/>
        <v xml:space="preserve"> </v>
      </c>
      <c r="AA10" s="104">
        <f t="shared" ref="AA10" ca="1" si="121">INDIRECT("'"&amp;Z$4&amp;"'!F"&amp;$A10,TRUE)</f>
        <v>0</v>
      </c>
      <c r="AB10" s="1" t="str">
        <f t="shared" ca="1" si="56"/>
        <v xml:space="preserve"> </v>
      </c>
      <c r="AC10" s="104">
        <f t="shared" ref="AC10" ca="1" si="122">INDIRECT("'"&amp;AB$4&amp;"'!F"&amp;$A10,TRUE)</f>
        <v>0</v>
      </c>
      <c r="AD10" s="1" t="str">
        <f t="shared" ca="1" si="56"/>
        <v xml:space="preserve"> </v>
      </c>
      <c r="AE10" s="104">
        <f t="shared" ref="AE10" ca="1" si="123">INDIRECT("'"&amp;AD$4&amp;"'!F"&amp;$A10,TRUE)</f>
        <v>0</v>
      </c>
      <c r="AF10" s="1" t="str">
        <f t="shared" ca="1" si="56"/>
        <v xml:space="preserve"> </v>
      </c>
      <c r="AG10" s="104">
        <f t="shared" ref="AG10" ca="1" si="124">INDIRECT("'"&amp;AF$4&amp;"'!F"&amp;$A10,TRUE)</f>
        <v>0</v>
      </c>
      <c r="AH10" s="1" t="str">
        <f t="shared" ca="1" si="56"/>
        <v xml:space="preserve"> </v>
      </c>
      <c r="AI10" s="104">
        <f t="shared" ref="AI10" ca="1" si="125">INDIRECT("'"&amp;AH$4&amp;"'!F"&amp;$A10,TRUE)</f>
        <v>0</v>
      </c>
      <c r="AJ10" s="1" t="str">
        <f t="shared" ca="1" si="56"/>
        <v xml:space="preserve"> </v>
      </c>
      <c r="AK10" s="104">
        <f t="shared" ref="AK10" ca="1" si="126">INDIRECT("'"&amp;AJ$4&amp;"'!F"&amp;$A10,TRUE)</f>
        <v>0</v>
      </c>
      <c r="AL10" s="1" t="str">
        <f t="shared" ca="1" si="56"/>
        <v xml:space="preserve"> </v>
      </c>
      <c r="AM10" s="104">
        <f t="shared" ref="AM10" ca="1" si="127">INDIRECT("'"&amp;AL$4&amp;"'!F"&amp;$A10,TRUE)</f>
        <v>0</v>
      </c>
      <c r="AN10" s="1" t="str">
        <f t="shared" ca="1" si="56"/>
        <v xml:space="preserve"> </v>
      </c>
      <c r="AO10" s="104">
        <f t="shared" ref="AO10" ca="1" si="128">INDIRECT("'"&amp;AN$4&amp;"'!F"&amp;$A10,TRUE)</f>
        <v>0</v>
      </c>
    </row>
    <row r="11" spans="1:41" x14ac:dyDescent="0.25">
      <c r="A11" s="1">
        <v>22</v>
      </c>
      <c r="B11" s="1" t="str">
        <f t="shared" ca="1" si="36"/>
        <v xml:space="preserve"> </v>
      </c>
      <c r="C11" s="104">
        <f t="shared" ca="1" si="37"/>
        <v>0</v>
      </c>
      <c r="D11" s="1" t="str">
        <f t="shared" ca="1" si="36"/>
        <v xml:space="preserve"> </v>
      </c>
      <c r="E11" s="104">
        <f t="shared" ca="1" si="37"/>
        <v>0</v>
      </c>
      <c r="F11" s="1" t="str">
        <f t="shared" ca="1" si="56"/>
        <v xml:space="preserve"> </v>
      </c>
      <c r="G11" s="104">
        <f t="shared" ref="G11" ca="1" si="129">INDIRECT("'"&amp;F$4&amp;"'!F"&amp;$A11,TRUE)</f>
        <v>0</v>
      </c>
      <c r="H11" s="1" t="str">
        <f t="shared" ca="1" si="56"/>
        <v xml:space="preserve"> </v>
      </c>
      <c r="I11" s="104">
        <f t="shared" ref="I11" ca="1" si="130">INDIRECT("'"&amp;H$4&amp;"'!F"&amp;$A11,TRUE)</f>
        <v>0</v>
      </c>
      <c r="J11" s="1" t="str">
        <f t="shared" ca="1" si="56"/>
        <v xml:space="preserve"> </v>
      </c>
      <c r="K11" s="104">
        <f t="shared" ref="K11" ca="1" si="131">INDIRECT("'"&amp;J$4&amp;"'!F"&amp;$A11,TRUE)</f>
        <v>0</v>
      </c>
      <c r="L11" s="1" t="str">
        <f t="shared" ca="1" si="56"/>
        <v xml:space="preserve"> </v>
      </c>
      <c r="M11" s="104">
        <f t="shared" ref="M11" ca="1" si="132">INDIRECT("'"&amp;L$4&amp;"'!F"&amp;$A11,TRUE)</f>
        <v>0</v>
      </c>
      <c r="N11" s="1" t="str">
        <f t="shared" ca="1" si="56"/>
        <v xml:space="preserve"> </v>
      </c>
      <c r="O11" s="104">
        <f t="shared" ref="O11" ca="1" si="133">INDIRECT("'"&amp;N$4&amp;"'!F"&amp;$A11,TRUE)</f>
        <v>0</v>
      </c>
      <c r="P11" s="1" t="str">
        <f t="shared" ca="1" si="56"/>
        <v xml:space="preserve"> </v>
      </c>
      <c r="Q11" s="104">
        <f t="shared" ref="Q11" ca="1" si="134">INDIRECT("'"&amp;P$4&amp;"'!F"&amp;$A11,TRUE)</f>
        <v>0</v>
      </c>
      <c r="R11" s="1" t="str">
        <f t="shared" ca="1" si="56"/>
        <v xml:space="preserve"> </v>
      </c>
      <c r="S11" s="104">
        <f t="shared" ref="S11" ca="1" si="135">INDIRECT("'"&amp;R$4&amp;"'!F"&amp;$A11,TRUE)</f>
        <v>0</v>
      </c>
      <c r="T11" s="1" t="str">
        <f t="shared" ca="1" si="56"/>
        <v xml:space="preserve"> </v>
      </c>
      <c r="U11" s="104">
        <f t="shared" ref="U11" ca="1" si="136">INDIRECT("'"&amp;T$4&amp;"'!F"&amp;$A11,TRUE)</f>
        <v>0</v>
      </c>
      <c r="V11" s="1" t="str">
        <f t="shared" ca="1" si="56"/>
        <v xml:space="preserve"> </v>
      </c>
      <c r="W11" s="104">
        <f t="shared" ref="W11" ca="1" si="137">INDIRECT("'"&amp;V$4&amp;"'!F"&amp;$A11,TRUE)</f>
        <v>0</v>
      </c>
      <c r="X11" s="1" t="str">
        <f t="shared" ca="1" si="56"/>
        <v xml:space="preserve"> </v>
      </c>
      <c r="Y11" s="104">
        <f t="shared" ref="Y11" ca="1" si="138">INDIRECT("'"&amp;X$4&amp;"'!F"&amp;$A11,TRUE)</f>
        <v>0</v>
      </c>
      <c r="Z11" s="1" t="str">
        <f t="shared" ca="1" si="56"/>
        <v xml:space="preserve"> </v>
      </c>
      <c r="AA11" s="104">
        <f t="shared" ref="AA11" ca="1" si="139">INDIRECT("'"&amp;Z$4&amp;"'!F"&amp;$A11,TRUE)</f>
        <v>0</v>
      </c>
      <c r="AB11" s="1" t="str">
        <f t="shared" ca="1" si="56"/>
        <v xml:space="preserve"> </v>
      </c>
      <c r="AC11" s="104">
        <f t="shared" ref="AC11" ca="1" si="140">INDIRECT("'"&amp;AB$4&amp;"'!F"&amp;$A11,TRUE)</f>
        <v>0</v>
      </c>
      <c r="AD11" s="1" t="str">
        <f t="shared" ca="1" si="56"/>
        <v xml:space="preserve"> </v>
      </c>
      <c r="AE11" s="104">
        <f t="shared" ref="AE11" ca="1" si="141">INDIRECT("'"&amp;AD$4&amp;"'!F"&amp;$A11,TRUE)</f>
        <v>0</v>
      </c>
      <c r="AF11" s="1" t="str">
        <f t="shared" ca="1" si="56"/>
        <v xml:space="preserve"> </v>
      </c>
      <c r="AG11" s="104">
        <f t="shared" ref="AG11" ca="1" si="142">INDIRECT("'"&amp;AF$4&amp;"'!F"&amp;$A11,TRUE)</f>
        <v>0</v>
      </c>
      <c r="AH11" s="1" t="str">
        <f t="shared" ca="1" si="56"/>
        <v xml:space="preserve"> </v>
      </c>
      <c r="AI11" s="104">
        <f t="shared" ref="AI11" ca="1" si="143">INDIRECT("'"&amp;AH$4&amp;"'!F"&amp;$A11,TRUE)</f>
        <v>0</v>
      </c>
      <c r="AJ11" s="1" t="str">
        <f t="shared" ca="1" si="56"/>
        <v xml:space="preserve"> </v>
      </c>
      <c r="AK11" s="104">
        <f t="shared" ref="AK11" ca="1" si="144">INDIRECT("'"&amp;AJ$4&amp;"'!F"&amp;$A11,TRUE)</f>
        <v>0</v>
      </c>
      <c r="AL11" s="1" t="str">
        <f t="shared" ca="1" si="56"/>
        <v xml:space="preserve"> </v>
      </c>
      <c r="AM11" s="104">
        <f t="shared" ref="AM11" ca="1" si="145">INDIRECT("'"&amp;AL$4&amp;"'!F"&amp;$A11,TRUE)</f>
        <v>0</v>
      </c>
      <c r="AN11" s="1" t="str">
        <f t="shared" ca="1" si="56"/>
        <v xml:space="preserve"> </v>
      </c>
      <c r="AO11" s="104">
        <f t="shared" ref="AO11" ca="1" si="146">INDIRECT("'"&amp;AN$4&amp;"'!F"&amp;$A11,TRUE)</f>
        <v>0</v>
      </c>
    </row>
    <row r="12" spans="1:41" x14ac:dyDescent="0.25">
      <c r="A12" s="1">
        <v>23</v>
      </c>
      <c r="B12" s="1" t="str">
        <f t="shared" ca="1" si="36"/>
        <v xml:space="preserve"> </v>
      </c>
      <c r="C12" s="104">
        <f t="shared" ca="1" si="37"/>
        <v>0</v>
      </c>
      <c r="D12" s="1" t="str">
        <f t="shared" ca="1" si="36"/>
        <v xml:space="preserve"> </v>
      </c>
      <c r="E12" s="104">
        <f t="shared" ca="1" si="37"/>
        <v>0</v>
      </c>
      <c r="F12" s="1" t="str">
        <f t="shared" ca="1" si="56"/>
        <v xml:space="preserve"> </v>
      </c>
      <c r="G12" s="104">
        <f t="shared" ref="G12" ca="1" si="147">INDIRECT("'"&amp;F$4&amp;"'!F"&amp;$A12,TRUE)</f>
        <v>0</v>
      </c>
      <c r="H12" s="1" t="str">
        <f t="shared" ca="1" si="56"/>
        <v xml:space="preserve"> </v>
      </c>
      <c r="I12" s="104">
        <f t="shared" ref="I12" ca="1" si="148">INDIRECT("'"&amp;H$4&amp;"'!F"&amp;$A12,TRUE)</f>
        <v>0</v>
      </c>
      <c r="J12" s="1" t="str">
        <f t="shared" ca="1" si="56"/>
        <v xml:space="preserve"> </v>
      </c>
      <c r="K12" s="104">
        <f t="shared" ref="K12" ca="1" si="149">INDIRECT("'"&amp;J$4&amp;"'!F"&amp;$A12,TRUE)</f>
        <v>0</v>
      </c>
      <c r="L12" s="1" t="str">
        <f t="shared" ca="1" si="56"/>
        <v xml:space="preserve"> </v>
      </c>
      <c r="M12" s="104">
        <f t="shared" ref="M12" ca="1" si="150">INDIRECT("'"&amp;L$4&amp;"'!F"&amp;$A12,TRUE)</f>
        <v>0</v>
      </c>
      <c r="N12" s="1" t="str">
        <f t="shared" ca="1" si="56"/>
        <v xml:space="preserve"> </v>
      </c>
      <c r="O12" s="104">
        <f t="shared" ref="O12" ca="1" si="151">INDIRECT("'"&amp;N$4&amp;"'!F"&amp;$A12,TRUE)</f>
        <v>0</v>
      </c>
      <c r="P12" s="1" t="str">
        <f t="shared" ca="1" si="56"/>
        <v xml:space="preserve"> </v>
      </c>
      <c r="Q12" s="104">
        <f t="shared" ref="Q12" ca="1" si="152">INDIRECT("'"&amp;P$4&amp;"'!F"&amp;$A12,TRUE)</f>
        <v>0</v>
      </c>
      <c r="R12" s="1" t="str">
        <f t="shared" ca="1" si="56"/>
        <v xml:space="preserve"> </v>
      </c>
      <c r="S12" s="104">
        <f t="shared" ref="S12" ca="1" si="153">INDIRECT("'"&amp;R$4&amp;"'!F"&amp;$A12,TRUE)</f>
        <v>0</v>
      </c>
      <c r="T12" s="1" t="str">
        <f t="shared" ca="1" si="56"/>
        <v xml:space="preserve"> </v>
      </c>
      <c r="U12" s="104">
        <f t="shared" ref="U12" ca="1" si="154">INDIRECT("'"&amp;T$4&amp;"'!F"&amp;$A12,TRUE)</f>
        <v>0</v>
      </c>
      <c r="V12" s="1" t="str">
        <f t="shared" ca="1" si="56"/>
        <v xml:space="preserve"> </v>
      </c>
      <c r="W12" s="104">
        <f t="shared" ref="W12" ca="1" si="155">INDIRECT("'"&amp;V$4&amp;"'!F"&amp;$A12,TRUE)</f>
        <v>0</v>
      </c>
      <c r="X12" s="1" t="str">
        <f t="shared" ca="1" si="56"/>
        <v xml:space="preserve"> </v>
      </c>
      <c r="Y12" s="104">
        <f t="shared" ref="Y12" ca="1" si="156">INDIRECT("'"&amp;X$4&amp;"'!F"&amp;$A12,TRUE)</f>
        <v>0</v>
      </c>
      <c r="Z12" s="1" t="str">
        <f t="shared" ca="1" si="56"/>
        <v xml:space="preserve"> </v>
      </c>
      <c r="AA12" s="104">
        <f t="shared" ref="AA12" ca="1" si="157">INDIRECT("'"&amp;Z$4&amp;"'!F"&amp;$A12,TRUE)</f>
        <v>0</v>
      </c>
      <c r="AB12" s="1" t="str">
        <f t="shared" ca="1" si="56"/>
        <v xml:space="preserve"> </v>
      </c>
      <c r="AC12" s="104">
        <f t="shared" ref="AC12" ca="1" si="158">INDIRECT("'"&amp;AB$4&amp;"'!F"&amp;$A12,TRUE)</f>
        <v>0</v>
      </c>
      <c r="AD12" s="1" t="str">
        <f t="shared" ca="1" si="56"/>
        <v xml:space="preserve"> </v>
      </c>
      <c r="AE12" s="104">
        <f t="shared" ref="AE12" ca="1" si="159">INDIRECT("'"&amp;AD$4&amp;"'!F"&amp;$A12,TRUE)</f>
        <v>0</v>
      </c>
      <c r="AF12" s="1" t="str">
        <f t="shared" ca="1" si="56"/>
        <v xml:space="preserve"> </v>
      </c>
      <c r="AG12" s="104">
        <f t="shared" ref="AG12" ca="1" si="160">INDIRECT("'"&amp;AF$4&amp;"'!F"&amp;$A12,TRUE)</f>
        <v>0</v>
      </c>
      <c r="AH12" s="1" t="str">
        <f t="shared" ca="1" si="56"/>
        <v xml:space="preserve"> </v>
      </c>
      <c r="AI12" s="104">
        <f t="shared" ref="AI12" ca="1" si="161">INDIRECT("'"&amp;AH$4&amp;"'!F"&amp;$A12,TRUE)</f>
        <v>0</v>
      </c>
      <c r="AJ12" s="1" t="str">
        <f t="shared" ca="1" si="56"/>
        <v xml:space="preserve"> </v>
      </c>
      <c r="AK12" s="104">
        <f t="shared" ref="AK12" ca="1" si="162">INDIRECT("'"&amp;AJ$4&amp;"'!F"&amp;$A12,TRUE)</f>
        <v>0</v>
      </c>
      <c r="AL12" s="1" t="str">
        <f t="shared" ca="1" si="56"/>
        <v xml:space="preserve"> </v>
      </c>
      <c r="AM12" s="104">
        <f t="shared" ref="AM12" ca="1" si="163">INDIRECT("'"&amp;AL$4&amp;"'!F"&amp;$A12,TRUE)</f>
        <v>0</v>
      </c>
      <c r="AN12" s="1" t="str">
        <f t="shared" ca="1" si="56"/>
        <v xml:space="preserve"> </v>
      </c>
      <c r="AO12" s="104">
        <f t="shared" ref="AO12" ca="1" si="164">INDIRECT("'"&amp;AN$4&amp;"'!F"&amp;$A12,TRUE)</f>
        <v>0</v>
      </c>
    </row>
    <row r="13" spans="1:41" x14ac:dyDescent="0.25">
      <c r="A13" s="1">
        <v>24</v>
      </c>
      <c r="B13" s="1" t="str">
        <f t="shared" ca="1" si="36"/>
        <v xml:space="preserve"> </v>
      </c>
      <c r="C13" s="104">
        <f t="shared" ca="1" si="37"/>
        <v>0</v>
      </c>
      <c r="D13" s="1" t="str">
        <f t="shared" ca="1" si="36"/>
        <v xml:space="preserve"> </v>
      </c>
      <c r="E13" s="104">
        <f t="shared" ca="1" si="37"/>
        <v>0</v>
      </c>
      <c r="F13" s="1" t="str">
        <f t="shared" ca="1" si="56"/>
        <v xml:space="preserve"> </v>
      </c>
      <c r="G13" s="104">
        <f t="shared" ref="G13" ca="1" si="165">INDIRECT("'"&amp;F$4&amp;"'!F"&amp;$A13,TRUE)</f>
        <v>0</v>
      </c>
      <c r="H13" s="1" t="str">
        <f t="shared" ca="1" si="56"/>
        <v xml:space="preserve"> </v>
      </c>
      <c r="I13" s="104">
        <f t="shared" ref="I13" ca="1" si="166">INDIRECT("'"&amp;H$4&amp;"'!F"&amp;$A13,TRUE)</f>
        <v>0</v>
      </c>
      <c r="J13" s="1" t="str">
        <f t="shared" ca="1" si="56"/>
        <v xml:space="preserve"> </v>
      </c>
      <c r="K13" s="104">
        <f t="shared" ref="K13" ca="1" si="167">INDIRECT("'"&amp;J$4&amp;"'!F"&amp;$A13,TRUE)</f>
        <v>0</v>
      </c>
      <c r="L13" s="1" t="str">
        <f t="shared" ca="1" si="56"/>
        <v xml:space="preserve"> </v>
      </c>
      <c r="M13" s="104">
        <f t="shared" ref="M13" ca="1" si="168">INDIRECT("'"&amp;L$4&amp;"'!F"&amp;$A13,TRUE)</f>
        <v>0</v>
      </c>
      <c r="N13" s="1" t="str">
        <f t="shared" ca="1" si="56"/>
        <v xml:space="preserve"> </v>
      </c>
      <c r="O13" s="104">
        <f t="shared" ref="O13" ca="1" si="169">INDIRECT("'"&amp;N$4&amp;"'!F"&amp;$A13,TRUE)</f>
        <v>0</v>
      </c>
      <c r="P13" s="1" t="str">
        <f t="shared" ca="1" si="56"/>
        <v xml:space="preserve"> </v>
      </c>
      <c r="Q13" s="104">
        <f t="shared" ref="Q13" ca="1" si="170">INDIRECT("'"&amp;P$4&amp;"'!F"&amp;$A13,TRUE)</f>
        <v>0</v>
      </c>
      <c r="R13" s="1" t="str">
        <f t="shared" ca="1" si="56"/>
        <v xml:space="preserve"> </v>
      </c>
      <c r="S13" s="104">
        <f t="shared" ref="S13" ca="1" si="171">INDIRECT("'"&amp;R$4&amp;"'!F"&amp;$A13,TRUE)</f>
        <v>0</v>
      </c>
      <c r="T13" s="1" t="str">
        <f t="shared" ca="1" si="56"/>
        <v xml:space="preserve"> </v>
      </c>
      <c r="U13" s="104">
        <f t="shared" ref="U13" ca="1" si="172">INDIRECT("'"&amp;T$4&amp;"'!F"&amp;$A13,TRUE)</f>
        <v>0</v>
      </c>
      <c r="V13" s="1" t="str">
        <f t="shared" ca="1" si="56"/>
        <v xml:space="preserve"> </v>
      </c>
      <c r="W13" s="104">
        <f t="shared" ref="W13" ca="1" si="173">INDIRECT("'"&amp;V$4&amp;"'!F"&amp;$A13,TRUE)</f>
        <v>0</v>
      </c>
      <c r="X13" s="1" t="str">
        <f t="shared" ca="1" si="56"/>
        <v xml:space="preserve"> </v>
      </c>
      <c r="Y13" s="104">
        <f t="shared" ref="Y13" ca="1" si="174">INDIRECT("'"&amp;X$4&amp;"'!F"&amp;$A13,TRUE)</f>
        <v>0</v>
      </c>
      <c r="Z13" s="1" t="str">
        <f t="shared" ca="1" si="56"/>
        <v xml:space="preserve"> </v>
      </c>
      <c r="AA13" s="104">
        <f t="shared" ref="AA13" ca="1" si="175">INDIRECT("'"&amp;Z$4&amp;"'!F"&amp;$A13,TRUE)</f>
        <v>0</v>
      </c>
      <c r="AB13" s="1" t="str">
        <f t="shared" ca="1" si="56"/>
        <v xml:space="preserve"> </v>
      </c>
      <c r="AC13" s="104">
        <f t="shared" ref="AC13" ca="1" si="176">INDIRECT("'"&amp;AB$4&amp;"'!F"&amp;$A13,TRUE)</f>
        <v>0</v>
      </c>
      <c r="AD13" s="1" t="str">
        <f t="shared" ca="1" si="56"/>
        <v xml:space="preserve"> </v>
      </c>
      <c r="AE13" s="104">
        <f t="shared" ref="AE13" ca="1" si="177">INDIRECT("'"&amp;AD$4&amp;"'!F"&amp;$A13,TRUE)</f>
        <v>0</v>
      </c>
      <c r="AF13" s="1" t="str">
        <f t="shared" ca="1" si="56"/>
        <v xml:space="preserve"> </v>
      </c>
      <c r="AG13" s="104">
        <f t="shared" ref="AG13" ca="1" si="178">INDIRECT("'"&amp;AF$4&amp;"'!F"&amp;$A13,TRUE)</f>
        <v>0</v>
      </c>
      <c r="AH13" s="1" t="str">
        <f t="shared" ca="1" si="56"/>
        <v xml:space="preserve"> </v>
      </c>
      <c r="AI13" s="104">
        <f t="shared" ref="AI13" ca="1" si="179">INDIRECT("'"&amp;AH$4&amp;"'!F"&amp;$A13,TRUE)</f>
        <v>0</v>
      </c>
      <c r="AJ13" s="1" t="str">
        <f t="shared" ca="1" si="56"/>
        <v xml:space="preserve"> </v>
      </c>
      <c r="AK13" s="104">
        <f t="shared" ref="AK13" ca="1" si="180">INDIRECT("'"&amp;AJ$4&amp;"'!F"&amp;$A13,TRUE)</f>
        <v>0</v>
      </c>
      <c r="AL13" s="1" t="str">
        <f t="shared" ca="1" si="56"/>
        <v xml:space="preserve"> </v>
      </c>
      <c r="AM13" s="104">
        <f t="shared" ref="AM13" ca="1" si="181">INDIRECT("'"&amp;AL$4&amp;"'!F"&amp;$A13,TRUE)</f>
        <v>0</v>
      </c>
      <c r="AN13" s="1" t="str">
        <f t="shared" ca="1" si="56"/>
        <v xml:space="preserve"> </v>
      </c>
      <c r="AO13" s="104">
        <f t="shared" ref="AO13" ca="1" si="182">INDIRECT("'"&amp;AN$4&amp;"'!F"&amp;$A13,TRUE)</f>
        <v>0</v>
      </c>
    </row>
    <row r="14" spans="1:41" x14ac:dyDescent="0.25">
      <c r="A14" s="1">
        <v>25</v>
      </c>
      <c r="B14" s="1" t="str">
        <f t="shared" ca="1" si="36"/>
        <v xml:space="preserve"> </v>
      </c>
      <c r="C14" s="104">
        <f t="shared" ca="1" si="37"/>
        <v>0</v>
      </c>
      <c r="D14" s="1" t="str">
        <f t="shared" ca="1" si="36"/>
        <v xml:space="preserve"> </v>
      </c>
      <c r="E14" s="104">
        <f t="shared" ca="1" si="37"/>
        <v>0</v>
      </c>
      <c r="F14" s="1" t="str">
        <f t="shared" ca="1" si="56"/>
        <v xml:space="preserve"> </v>
      </c>
      <c r="G14" s="104">
        <f t="shared" ref="G14" ca="1" si="183">INDIRECT("'"&amp;F$4&amp;"'!F"&amp;$A14,TRUE)</f>
        <v>0</v>
      </c>
      <c r="H14" s="1" t="str">
        <f t="shared" ca="1" si="56"/>
        <v xml:space="preserve"> </v>
      </c>
      <c r="I14" s="104">
        <f t="shared" ref="I14" ca="1" si="184">INDIRECT("'"&amp;H$4&amp;"'!F"&amp;$A14,TRUE)</f>
        <v>0</v>
      </c>
      <c r="J14" s="1" t="str">
        <f t="shared" ca="1" si="56"/>
        <v xml:space="preserve"> </v>
      </c>
      <c r="K14" s="104">
        <f t="shared" ref="K14" ca="1" si="185">INDIRECT("'"&amp;J$4&amp;"'!F"&amp;$A14,TRUE)</f>
        <v>0</v>
      </c>
      <c r="L14" s="1" t="str">
        <f t="shared" ca="1" si="56"/>
        <v xml:space="preserve"> </v>
      </c>
      <c r="M14" s="104">
        <f t="shared" ref="M14" ca="1" si="186">INDIRECT("'"&amp;L$4&amp;"'!F"&amp;$A14,TRUE)</f>
        <v>0</v>
      </c>
      <c r="N14" s="1" t="str">
        <f t="shared" ca="1" si="56"/>
        <v xml:space="preserve"> </v>
      </c>
      <c r="O14" s="104">
        <f t="shared" ref="O14" ca="1" si="187">INDIRECT("'"&amp;N$4&amp;"'!F"&amp;$A14,TRUE)</f>
        <v>0</v>
      </c>
      <c r="P14" s="1" t="str">
        <f t="shared" ca="1" si="56"/>
        <v xml:space="preserve"> </v>
      </c>
      <c r="Q14" s="104">
        <f t="shared" ref="Q14" ca="1" si="188">INDIRECT("'"&amp;P$4&amp;"'!F"&amp;$A14,TRUE)</f>
        <v>0</v>
      </c>
      <c r="R14" s="1" t="str">
        <f t="shared" ca="1" si="56"/>
        <v xml:space="preserve"> </v>
      </c>
      <c r="S14" s="104">
        <f t="shared" ref="S14" ca="1" si="189">INDIRECT("'"&amp;R$4&amp;"'!F"&amp;$A14,TRUE)</f>
        <v>0</v>
      </c>
      <c r="T14" s="1" t="str">
        <f t="shared" ca="1" si="56"/>
        <v xml:space="preserve"> </v>
      </c>
      <c r="U14" s="104">
        <f t="shared" ref="U14" ca="1" si="190">INDIRECT("'"&amp;T$4&amp;"'!F"&amp;$A14,TRUE)</f>
        <v>0</v>
      </c>
      <c r="V14" s="1" t="str">
        <f t="shared" ca="1" si="56"/>
        <v xml:space="preserve"> </v>
      </c>
      <c r="W14" s="104">
        <f t="shared" ref="W14" ca="1" si="191">INDIRECT("'"&amp;V$4&amp;"'!F"&amp;$A14,TRUE)</f>
        <v>0</v>
      </c>
      <c r="X14" s="1" t="str">
        <f t="shared" ca="1" si="56"/>
        <v xml:space="preserve"> </v>
      </c>
      <c r="Y14" s="104">
        <f t="shared" ref="Y14" ca="1" si="192">INDIRECT("'"&amp;X$4&amp;"'!F"&amp;$A14,TRUE)</f>
        <v>0</v>
      </c>
      <c r="Z14" s="1" t="str">
        <f t="shared" ca="1" si="56"/>
        <v xml:space="preserve"> </v>
      </c>
      <c r="AA14" s="104">
        <f t="shared" ref="AA14" ca="1" si="193">INDIRECT("'"&amp;Z$4&amp;"'!F"&amp;$A14,TRUE)</f>
        <v>0</v>
      </c>
      <c r="AB14" s="1" t="str">
        <f t="shared" ca="1" si="56"/>
        <v xml:space="preserve"> </v>
      </c>
      <c r="AC14" s="104">
        <f t="shared" ref="AC14" ca="1" si="194">INDIRECT("'"&amp;AB$4&amp;"'!F"&amp;$A14,TRUE)</f>
        <v>0</v>
      </c>
      <c r="AD14" s="1" t="str">
        <f t="shared" ca="1" si="56"/>
        <v xml:space="preserve"> </v>
      </c>
      <c r="AE14" s="104">
        <f t="shared" ref="AE14" ca="1" si="195">INDIRECT("'"&amp;AD$4&amp;"'!F"&amp;$A14,TRUE)</f>
        <v>0</v>
      </c>
      <c r="AF14" s="1" t="str">
        <f t="shared" ca="1" si="56"/>
        <v xml:space="preserve"> </v>
      </c>
      <c r="AG14" s="104">
        <f t="shared" ref="AG14" ca="1" si="196">INDIRECT("'"&amp;AF$4&amp;"'!F"&amp;$A14,TRUE)</f>
        <v>0</v>
      </c>
      <c r="AH14" s="1" t="str">
        <f t="shared" ca="1" si="56"/>
        <v xml:space="preserve"> </v>
      </c>
      <c r="AI14" s="104">
        <f t="shared" ref="AI14" ca="1" si="197">INDIRECT("'"&amp;AH$4&amp;"'!F"&amp;$A14,TRUE)</f>
        <v>0</v>
      </c>
      <c r="AJ14" s="1" t="str">
        <f t="shared" ca="1" si="56"/>
        <v xml:space="preserve"> </v>
      </c>
      <c r="AK14" s="104">
        <f t="shared" ref="AK14" ca="1" si="198">INDIRECT("'"&amp;AJ$4&amp;"'!F"&amp;$A14,TRUE)</f>
        <v>0</v>
      </c>
      <c r="AL14" s="1" t="str">
        <f t="shared" ca="1" si="56"/>
        <v xml:space="preserve"> </v>
      </c>
      <c r="AM14" s="104">
        <f t="shared" ref="AM14" ca="1" si="199">INDIRECT("'"&amp;AL$4&amp;"'!F"&amp;$A14,TRUE)</f>
        <v>0</v>
      </c>
      <c r="AN14" s="1" t="str">
        <f t="shared" ca="1" si="56"/>
        <v xml:space="preserve"> </v>
      </c>
      <c r="AO14" s="104">
        <f t="shared" ref="AO14" ca="1" si="200">INDIRECT("'"&amp;AN$4&amp;"'!F"&amp;$A14,TRUE)</f>
        <v>0</v>
      </c>
    </row>
    <row r="15" spans="1:41" x14ac:dyDescent="0.25">
      <c r="A15" s="1">
        <v>26</v>
      </c>
      <c r="B15" s="1" t="str">
        <f t="shared" ca="1" si="36"/>
        <v xml:space="preserve"> </v>
      </c>
      <c r="C15" s="104">
        <f t="shared" ca="1" si="37"/>
        <v>0</v>
      </c>
      <c r="D15" s="1" t="str">
        <f t="shared" ca="1" si="36"/>
        <v xml:space="preserve"> </v>
      </c>
      <c r="E15" s="104">
        <f t="shared" ca="1" si="37"/>
        <v>0</v>
      </c>
      <c r="F15" s="1" t="str">
        <f t="shared" ca="1" si="56"/>
        <v xml:space="preserve"> </v>
      </c>
      <c r="G15" s="104">
        <f t="shared" ref="G15" ca="1" si="201">INDIRECT("'"&amp;F$4&amp;"'!F"&amp;$A15,TRUE)</f>
        <v>0</v>
      </c>
      <c r="H15" s="1" t="str">
        <f t="shared" ca="1" si="56"/>
        <v xml:space="preserve"> </v>
      </c>
      <c r="I15" s="104">
        <f t="shared" ref="I15" ca="1" si="202">INDIRECT("'"&amp;H$4&amp;"'!F"&amp;$A15,TRUE)</f>
        <v>0</v>
      </c>
      <c r="J15" s="1" t="str">
        <f t="shared" ca="1" si="56"/>
        <v xml:space="preserve"> </v>
      </c>
      <c r="K15" s="104">
        <f t="shared" ref="K15" ca="1" si="203">INDIRECT("'"&amp;J$4&amp;"'!F"&amp;$A15,TRUE)</f>
        <v>0</v>
      </c>
      <c r="L15" s="1" t="str">
        <f t="shared" ca="1" si="56"/>
        <v xml:space="preserve"> </v>
      </c>
      <c r="M15" s="104">
        <f t="shared" ref="M15" ca="1" si="204">INDIRECT("'"&amp;L$4&amp;"'!F"&amp;$A15,TRUE)</f>
        <v>0</v>
      </c>
      <c r="N15" s="1" t="str">
        <f t="shared" ca="1" si="56"/>
        <v xml:space="preserve"> </v>
      </c>
      <c r="O15" s="104">
        <f t="shared" ref="O15" ca="1" si="205">INDIRECT("'"&amp;N$4&amp;"'!F"&amp;$A15,TRUE)</f>
        <v>0</v>
      </c>
      <c r="P15" s="1" t="str">
        <f t="shared" ca="1" si="56"/>
        <v xml:space="preserve"> </v>
      </c>
      <c r="Q15" s="104">
        <f t="shared" ref="Q15" ca="1" si="206">INDIRECT("'"&amp;P$4&amp;"'!F"&amp;$A15,TRUE)</f>
        <v>0</v>
      </c>
      <c r="R15" s="1" t="str">
        <f t="shared" ca="1" si="56"/>
        <v xml:space="preserve"> </v>
      </c>
      <c r="S15" s="104">
        <f t="shared" ref="S15" ca="1" si="207">INDIRECT("'"&amp;R$4&amp;"'!F"&amp;$A15,TRUE)</f>
        <v>0</v>
      </c>
      <c r="T15" s="1" t="str">
        <f t="shared" ca="1" si="56"/>
        <v xml:space="preserve"> </v>
      </c>
      <c r="U15" s="104">
        <f t="shared" ref="U15" ca="1" si="208">INDIRECT("'"&amp;T$4&amp;"'!F"&amp;$A15,TRUE)</f>
        <v>0</v>
      </c>
      <c r="V15" s="1" t="str">
        <f t="shared" ca="1" si="56"/>
        <v xml:space="preserve"> </v>
      </c>
      <c r="W15" s="104">
        <f t="shared" ref="W15" ca="1" si="209">INDIRECT("'"&amp;V$4&amp;"'!F"&amp;$A15,TRUE)</f>
        <v>0</v>
      </c>
      <c r="X15" s="1" t="str">
        <f t="shared" ca="1" si="56"/>
        <v xml:space="preserve"> </v>
      </c>
      <c r="Y15" s="104">
        <f t="shared" ref="Y15" ca="1" si="210">INDIRECT("'"&amp;X$4&amp;"'!F"&amp;$A15,TRUE)</f>
        <v>0</v>
      </c>
      <c r="Z15" s="1" t="str">
        <f t="shared" ca="1" si="56"/>
        <v xml:space="preserve"> </v>
      </c>
      <c r="AA15" s="104">
        <f t="shared" ref="AA15" ca="1" si="211">INDIRECT("'"&amp;Z$4&amp;"'!F"&amp;$A15,TRUE)</f>
        <v>0</v>
      </c>
      <c r="AB15" s="1" t="str">
        <f t="shared" ca="1" si="56"/>
        <v xml:space="preserve"> </v>
      </c>
      <c r="AC15" s="104">
        <f t="shared" ref="AC15" ca="1" si="212">INDIRECT("'"&amp;AB$4&amp;"'!F"&amp;$A15,TRUE)</f>
        <v>0</v>
      </c>
      <c r="AD15" s="1" t="str">
        <f t="shared" ca="1" si="56"/>
        <v xml:space="preserve"> </v>
      </c>
      <c r="AE15" s="104">
        <f t="shared" ref="AE15" ca="1" si="213">INDIRECT("'"&amp;AD$4&amp;"'!F"&amp;$A15,TRUE)</f>
        <v>0</v>
      </c>
      <c r="AF15" s="1" t="str">
        <f t="shared" ca="1" si="56"/>
        <v xml:space="preserve"> </v>
      </c>
      <c r="AG15" s="104">
        <f t="shared" ref="AG15" ca="1" si="214">INDIRECT("'"&amp;AF$4&amp;"'!F"&amp;$A15,TRUE)</f>
        <v>0</v>
      </c>
      <c r="AH15" s="1" t="str">
        <f t="shared" ca="1" si="56"/>
        <v xml:space="preserve"> </v>
      </c>
      <c r="AI15" s="104">
        <f t="shared" ref="AI15" ca="1" si="215">INDIRECT("'"&amp;AH$4&amp;"'!F"&amp;$A15,TRUE)</f>
        <v>0</v>
      </c>
      <c r="AJ15" s="1" t="str">
        <f t="shared" ca="1" si="56"/>
        <v xml:space="preserve"> </v>
      </c>
      <c r="AK15" s="104">
        <f t="shared" ref="AK15" ca="1" si="216">INDIRECT("'"&amp;AJ$4&amp;"'!F"&amp;$A15,TRUE)</f>
        <v>0</v>
      </c>
      <c r="AL15" s="1" t="str">
        <f t="shared" ca="1" si="56"/>
        <v xml:space="preserve"> </v>
      </c>
      <c r="AM15" s="104">
        <f t="shared" ref="AM15" ca="1" si="217">INDIRECT("'"&amp;AL$4&amp;"'!F"&amp;$A15,TRUE)</f>
        <v>0</v>
      </c>
      <c r="AN15" s="1" t="str">
        <f t="shared" ca="1" si="56"/>
        <v xml:space="preserve"> </v>
      </c>
      <c r="AO15" s="104">
        <f t="shared" ref="AO15" ca="1" si="218">INDIRECT("'"&amp;AN$4&amp;"'!F"&amp;$A15,TRUE)</f>
        <v>0</v>
      </c>
    </row>
    <row r="16" spans="1:41" x14ac:dyDescent="0.25">
      <c r="A16" s="1">
        <v>27</v>
      </c>
      <c r="B16" s="1" t="str">
        <f t="shared" ca="1" si="36"/>
        <v xml:space="preserve"> </v>
      </c>
      <c r="C16" s="104">
        <f t="shared" ca="1" si="37"/>
        <v>0</v>
      </c>
      <c r="D16" s="1" t="str">
        <f t="shared" ca="1" si="36"/>
        <v xml:space="preserve"> </v>
      </c>
      <c r="E16" s="104">
        <f t="shared" ca="1" si="37"/>
        <v>0</v>
      </c>
      <c r="F16" s="1" t="str">
        <f t="shared" ca="1" si="56"/>
        <v xml:space="preserve"> </v>
      </c>
      <c r="G16" s="104">
        <f t="shared" ref="G16" ca="1" si="219">INDIRECT("'"&amp;F$4&amp;"'!F"&amp;$A16,TRUE)</f>
        <v>0</v>
      </c>
      <c r="H16" s="1" t="str">
        <f t="shared" ca="1" si="56"/>
        <v xml:space="preserve"> </v>
      </c>
      <c r="I16" s="104">
        <f t="shared" ref="I16" ca="1" si="220">INDIRECT("'"&amp;H$4&amp;"'!F"&amp;$A16,TRUE)</f>
        <v>0</v>
      </c>
      <c r="J16" s="1" t="str">
        <f t="shared" ca="1" si="56"/>
        <v xml:space="preserve"> </v>
      </c>
      <c r="K16" s="104">
        <f t="shared" ref="K16" ca="1" si="221">INDIRECT("'"&amp;J$4&amp;"'!F"&amp;$A16,TRUE)</f>
        <v>0</v>
      </c>
      <c r="L16" s="1" t="str">
        <f t="shared" ca="1" si="56"/>
        <v xml:space="preserve"> </v>
      </c>
      <c r="M16" s="104">
        <f t="shared" ref="M16" ca="1" si="222">INDIRECT("'"&amp;L$4&amp;"'!F"&amp;$A16,TRUE)</f>
        <v>0</v>
      </c>
      <c r="N16" s="1" t="str">
        <f t="shared" ca="1" si="56"/>
        <v xml:space="preserve"> </v>
      </c>
      <c r="O16" s="104">
        <f t="shared" ref="O16" ca="1" si="223">INDIRECT("'"&amp;N$4&amp;"'!F"&amp;$A16,TRUE)</f>
        <v>0</v>
      </c>
      <c r="P16" s="1" t="str">
        <f t="shared" ca="1" si="56"/>
        <v xml:space="preserve"> </v>
      </c>
      <c r="Q16" s="104">
        <f t="shared" ref="Q16" ca="1" si="224">INDIRECT("'"&amp;P$4&amp;"'!F"&amp;$A16,TRUE)</f>
        <v>0</v>
      </c>
      <c r="R16" s="1" t="str">
        <f t="shared" ca="1" si="56"/>
        <v xml:space="preserve"> </v>
      </c>
      <c r="S16" s="104">
        <f t="shared" ref="S16" ca="1" si="225">INDIRECT("'"&amp;R$4&amp;"'!F"&amp;$A16,TRUE)</f>
        <v>0</v>
      </c>
      <c r="T16" s="1" t="str">
        <f t="shared" ca="1" si="56"/>
        <v xml:space="preserve"> </v>
      </c>
      <c r="U16" s="104">
        <f t="shared" ref="U16" ca="1" si="226">INDIRECT("'"&amp;T$4&amp;"'!F"&amp;$A16,TRUE)</f>
        <v>0</v>
      </c>
      <c r="V16" s="1" t="str">
        <f t="shared" ca="1" si="56"/>
        <v xml:space="preserve"> </v>
      </c>
      <c r="W16" s="104">
        <f t="shared" ref="W16" ca="1" si="227">INDIRECT("'"&amp;V$4&amp;"'!F"&amp;$A16,TRUE)</f>
        <v>0</v>
      </c>
      <c r="X16" s="1" t="str">
        <f t="shared" ca="1" si="56"/>
        <v xml:space="preserve"> </v>
      </c>
      <c r="Y16" s="104">
        <f t="shared" ref="Y16" ca="1" si="228">INDIRECT("'"&amp;X$4&amp;"'!F"&amp;$A16,TRUE)</f>
        <v>0</v>
      </c>
      <c r="Z16" s="1" t="str">
        <f t="shared" ca="1" si="56"/>
        <v xml:space="preserve"> </v>
      </c>
      <c r="AA16" s="104">
        <f t="shared" ref="AA16" ca="1" si="229">INDIRECT("'"&amp;Z$4&amp;"'!F"&amp;$A16,TRUE)</f>
        <v>0</v>
      </c>
      <c r="AB16" s="1" t="str">
        <f t="shared" ca="1" si="56"/>
        <v xml:space="preserve"> </v>
      </c>
      <c r="AC16" s="104">
        <f t="shared" ref="AC16" ca="1" si="230">INDIRECT("'"&amp;AB$4&amp;"'!F"&amp;$A16,TRUE)</f>
        <v>0</v>
      </c>
      <c r="AD16" s="1" t="str">
        <f t="shared" ca="1" si="56"/>
        <v xml:space="preserve"> </v>
      </c>
      <c r="AE16" s="104">
        <f t="shared" ref="AE16" ca="1" si="231">INDIRECT("'"&amp;AD$4&amp;"'!F"&amp;$A16,TRUE)</f>
        <v>0</v>
      </c>
      <c r="AF16" s="1" t="str">
        <f t="shared" ca="1" si="56"/>
        <v xml:space="preserve"> </v>
      </c>
      <c r="AG16" s="104">
        <f t="shared" ref="AG16" ca="1" si="232">INDIRECT("'"&amp;AF$4&amp;"'!F"&amp;$A16,TRUE)</f>
        <v>0</v>
      </c>
      <c r="AH16" s="1" t="str">
        <f t="shared" ca="1" si="56"/>
        <v xml:space="preserve"> </v>
      </c>
      <c r="AI16" s="104">
        <f t="shared" ref="AI16" ca="1" si="233">INDIRECT("'"&amp;AH$4&amp;"'!F"&amp;$A16,TRUE)</f>
        <v>0</v>
      </c>
      <c r="AJ16" s="1" t="str">
        <f t="shared" ca="1" si="56"/>
        <v xml:space="preserve"> </v>
      </c>
      <c r="AK16" s="104">
        <f t="shared" ref="AK16" ca="1" si="234">INDIRECT("'"&amp;AJ$4&amp;"'!F"&amp;$A16,TRUE)</f>
        <v>0</v>
      </c>
      <c r="AL16" s="1" t="str">
        <f t="shared" ca="1" si="56"/>
        <v xml:space="preserve"> </v>
      </c>
      <c r="AM16" s="104">
        <f t="shared" ref="AM16" ca="1" si="235">INDIRECT("'"&amp;AL$4&amp;"'!F"&amp;$A16,TRUE)</f>
        <v>0</v>
      </c>
      <c r="AN16" s="1" t="str">
        <f t="shared" ca="1" si="56"/>
        <v xml:space="preserve"> </v>
      </c>
      <c r="AO16" s="104">
        <f t="shared" ref="AO16" ca="1" si="236">INDIRECT("'"&amp;AN$4&amp;"'!F"&amp;$A16,TRUE)</f>
        <v>0</v>
      </c>
    </row>
    <row r="17" spans="1:41" x14ac:dyDescent="0.25">
      <c r="A17" s="1">
        <v>28</v>
      </c>
      <c r="B17" s="1" t="str">
        <f t="shared" ca="1" si="36"/>
        <v xml:space="preserve"> </v>
      </c>
      <c r="C17" s="104">
        <f t="shared" ca="1" si="37"/>
        <v>0</v>
      </c>
      <c r="D17" s="1" t="str">
        <f t="shared" ca="1" si="36"/>
        <v xml:space="preserve"> </v>
      </c>
      <c r="E17" s="104">
        <f t="shared" ca="1" si="37"/>
        <v>0</v>
      </c>
      <c r="F17" s="1" t="str">
        <f t="shared" ca="1" si="56"/>
        <v xml:space="preserve"> </v>
      </c>
      <c r="G17" s="104">
        <f t="shared" ref="G17" ca="1" si="237">INDIRECT("'"&amp;F$4&amp;"'!F"&amp;$A17,TRUE)</f>
        <v>0</v>
      </c>
      <c r="H17" s="1" t="str">
        <f t="shared" ca="1" si="56"/>
        <v xml:space="preserve"> </v>
      </c>
      <c r="I17" s="104">
        <f t="shared" ref="I17" ca="1" si="238">INDIRECT("'"&amp;H$4&amp;"'!F"&amp;$A17,TRUE)</f>
        <v>0</v>
      </c>
      <c r="J17" s="1" t="str">
        <f t="shared" ca="1" si="56"/>
        <v xml:space="preserve"> </v>
      </c>
      <c r="K17" s="104">
        <f t="shared" ref="K17" ca="1" si="239">INDIRECT("'"&amp;J$4&amp;"'!F"&amp;$A17,TRUE)</f>
        <v>0</v>
      </c>
      <c r="L17" s="1" t="str">
        <f t="shared" ca="1" si="56"/>
        <v xml:space="preserve"> </v>
      </c>
      <c r="M17" s="104">
        <f t="shared" ref="M17" ca="1" si="240">INDIRECT("'"&amp;L$4&amp;"'!F"&amp;$A17,TRUE)</f>
        <v>0</v>
      </c>
      <c r="N17" s="1" t="str">
        <f t="shared" ca="1" si="56"/>
        <v xml:space="preserve"> </v>
      </c>
      <c r="O17" s="104">
        <f t="shared" ref="O17" ca="1" si="241">INDIRECT("'"&amp;N$4&amp;"'!F"&amp;$A17,TRUE)</f>
        <v>0</v>
      </c>
      <c r="P17" s="1" t="str">
        <f t="shared" ca="1" si="56"/>
        <v xml:space="preserve"> </v>
      </c>
      <c r="Q17" s="104">
        <f t="shared" ref="Q17" ca="1" si="242">INDIRECT("'"&amp;P$4&amp;"'!F"&amp;$A17,TRUE)</f>
        <v>0</v>
      </c>
      <c r="R17" s="1" t="str">
        <f t="shared" ca="1" si="56"/>
        <v xml:space="preserve"> </v>
      </c>
      <c r="S17" s="104">
        <f t="shared" ref="S17" ca="1" si="243">INDIRECT("'"&amp;R$4&amp;"'!F"&amp;$A17,TRUE)</f>
        <v>0</v>
      </c>
      <c r="T17" s="1" t="str">
        <f t="shared" ca="1" si="56"/>
        <v xml:space="preserve"> </v>
      </c>
      <c r="U17" s="104">
        <f t="shared" ref="U17" ca="1" si="244">INDIRECT("'"&amp;T$4&amp;"'!F"&amp;$A17,TRUE)</f>
        <v>0</v>
      </c>
      <c r="V17" s="1" t="str">
        <f t="shared" ca="1" si="56"/>
        <v xml:space="preserve"> </v>
      </c>
      <c r="W17" s="104">
        <f t="shared" ref="W17" ca="1" si="245">INDIRECT("'"&amp;V$4&amp;"'!F"&amp;$A17,TRUE)</f>
        <v>0</v>
      </c>
      <c r="X17" s="1" t="str">
        <f t="shared" ca="1" si="56"/>
        <v xml:space="preserve"> </v>
      </c>
      <c r="Y17" s="104">
        <f t="shared" ref="Y17" ca="1" si="246">INDIRECT("'"&amp;X$4&amp;"'!F"&amp;$A17,TRUE)</f>
        <v>0</v>
      </c>
      <c r="Z17" s="1" t="str">
        <f t="shared" ca="1" si="56"/>
        <v xml:space="preserve"> </v>
      </c>
      <c r="AA17" s="104">
        <f t="shared" ref="AA17" ca="1" si="247">INDIRECT("'"&amp;Z$4&amp;"'!F"&amp;$A17,TRUE)</f>
        <v>0</v>
      </c>
      <c r="AB17" s="1" t="str">
        <f t="shared" ca="1" si="56"/>
        <v xml:space="preserve"> </v>
      </c>
      <c r="AC17" s="104">
        <f t="shared" ref="AC17" ca="1" si="248">INDIRECT("'"&amp;AB$4&amp;"'!F"&amp;$A17,TRUE)</f>
        <v>0</v>
      </c>
      <c r="AD17" s="1" t="str">
        <f t="shared" ca="1" si="56"/>
        <v xml:space="preserve"> </v>
      </c>
      <c r="AE17" s="104">
        <f t="shared" ref="AE17" ca="1" si="249">INDIRECT("'"&amp;AD$4&amp;"'!F"&amp;$A17,TRUE)</f>
        <v>0</v>
      </c>
      <c r="AF17" s="1" t="str">
        <f t="shared" ca="1" si="56"/>
        <v xml:space="preserve"> </v>
      </c>
      <c r="AG17" s="104">
        <f t="shared" ref="AG17" ca="1" si="250">INDIRECT("'"&amp;AF$4&amp;"'!F"&amp;$A17,TRUE)</f>
        <v>0</v>
      </c>
      <c r="AH17" s="1" t="str">
        <f t="shared" ca="1" si="56"/>
        <v xml:space="preserve"> </v>
      </c>
      <c r="AI17" s="104">
        <f t="shared" ref="AI17" ca="1" si="251">INDIRECT("'"&amp;AH$4&amp;"'!F"&amp;$A17,TRUE)</f>
        <v>0</v>
      </c>
      <c r="AJ17" s="1" t="str">
        <f t="shared" ca="1" si="56"/>
        <v xml:space="preserve"> </v>
      </c>
      <c r="AK17" s="104">
        <f t="shared" ref="AK17" ca="1" si="252">INDIRECT("'"&amp;AJ$4&amp;"'!F"&amp;$A17,TRUE)</f>
        <v>0</v>
      </c>
      <c r="AL17" s="1" t="str">
        <f t="shared" ca="1" si="56"/>
        <v xml:space="preserve"> </v>
      </c>
      <c r="AM17" s="104">
        <f t="shared" ref="AM17" ca="1" si="253">INDIRECT("'"&amp;AL$4&amp;"'!F"&amp;$A17,TRUE)</f>
        <v>0</v>
      </c>
      <c r="AN17" s="1" t="str">
        <f t="shared" ca="1" si="56"/>
        <v xml:space="preserve"> </v>
      </c>
      <c r="AO17" s="104">
        <f t="shared" ref="AO17" ca="1" si="254">INDIRECT("'"&amp;AN$4&amp;"'!F"&amp;$A17,TRUE)</f>
        <v>0</v>
      </c>
    </row>
    <row r="18" spans="1:41" x14ac:dyDescent="0.25">
      <c r="A18" s="1">
        <v>29</v>
      </c>
      <c r="B18" s="1" t="str">
        <f t="shared" ca="1" si="36"/>
        <v xml:space="preserve"> </v>
      </c>
      <c r="C18" s="104">
        <f t="shared" ca="1" si="37"/>
        <v>0</v>
      </c>
      <c r="D18" s="1" t="str">
        <f t="shared" ca="1" si="36"/>
        <v xml:space="preserve"> </v>
      </c>
      <c r="E18" s="104">
        <f t="shared" ca="1" si="37"/>
        <v>0</v>
      </c>
      <c r="F18" s="1" t="str">
        <f t="shared" ca="1" si="56"/>
        <v xml:space="preserve"> </v>
      </c>
      <c r="G18" s="104">
        <f t="shared" ref="G18" ca="1" si="255">INDIRECT("'"&amp;F$4&amp;"'!F"&amp;$A18,TRUE)</f>
        <v>0</v>
      </c>
      <c r="H18" s="1" t="str">
        <f t="shared" ca="1" si="56"/>
        <v xml:space="preserve"> </v>
      </c>
      <c r="I18" s="104">
        <f t="shared" ref="I18" ca="1" si="256">INDIRECT("'"&amp;H$4&amp;"'!F"&amp;$A18,TRUE)</f>
        <v>0</v>
      </c>
      <c r="J18" s="1" t="str">
        <f t="shared" ca="1" si="56"/>
        <v xml:space="preserve"> </v>
      </c>
      <c r="K18" s="104">
        <f t="shared" ref="K18" ca="1" si="257">INDIRECT("'"&amp;J$4&amp;"'!F"&amp;$A18,TRUE)</f>
        <v>0</v>
      </c>
      <c r="L18" s="1" t="str">
        <f t="shared" ca="1" si="56"/>
        <v xml:space="preserve"> </v>
      </c>
      <c r="M18" s="104">
        <f t="shared" ref="M18" ca="1" si="258">INDIRECT("'"&amp;L$4&amp;"'!F"&amp;$A18,TRUE)</f>
        <v>0</v>
      </c>
      <c r="N18" s="1" t="str">
        <f t="shared" ca="1" si="56"/>
        <v xml:space="preserve"> </v>
      </c>
      <c r="O18" s="104">
        <f t="shared" ref="O18" ca="1" si="259">INDIRECT("'"&amp;N$4&amp;"'!F"&amp;$A18,TRUE)</f>
        <v>0</v>
      </c>
      <c r="P18" s="1" t="str">
        <f t="shared" ca="1" si="56"/>
        <v xml:space="preserve"> </v>
      </c>
      <c r="Q18" s="104">
        <f t="shared" ref="Q18" ca="1" si="260">INDIRECT("'"&amp;P$4&amp;"'!F"&amp;$A18,TRUE)</f>
        <v>0</v>
      </c>
      <c r="R18" s="1" t="str">
        <f t="shared" ca="1" si="56"/>
        <v xml:space="preserve"> </v>
      </c>
      <c r="S18" s="104">
        <f t="shared" ref="S18" ca="1" si="261">INDIRECT("'"&amp;R$4&amp;"'!F"&amp;$A18,TRUE)</f>
        <v>0</v>
      </c>
      <c r="T18" s="1" t="str">
        <f t="shared" ca="1" si="56"/>
        <v xml:space="preserve"> </v>
      </c>
      <c r="U18" s="104">
        <f t="shared" ref="U18" ca="1" si="262">INDIRECT("'"&amp;T$4&amp;"'!F"&amp;$A18,TRUE)</f>
        <v>0</v>
      </c>
      <c r="V18" s="1" t="str">
        <f t="shared" ca="1" si="56"/>
        <v xml:space="preserve"> </v>
      </c>
      <c r="W18" s="104">
        <f t="shared" ref="W18" ca="1" si="263">INDIRECT("'"&amp;V$4&amp;"'!F"&amp;$A18,TRUE)</f>
        <v>0</v>
      </c>
      <c r="X18" s="1" t="str">
        <f t="shared" ca="1" si="56"/>
        <v xml:space="preserve"> </v>
      </c>
      <c r="Y18" s="104">
        <f t="shared" ref="Y18" ca="1" si="264">INDIRECT("'"&amp;X$4&amp;"'!F"&amp;$A18,TRUE)</f>
        <v>0</v>
      </c>
      <c r="Z18" s="1" t="str">
        <f t="shared" ca="1" si="56"/>
        <v xml:space="preserve"> </v>
      </c>
      <c r="AA18" s="104">
        <f t="shared" ref="AA18" ca="1" si="265">INDIRECT("'"&amp;Z$4&amp;"'!F"&amp;$A18,TRUE)</f>
        <v>0</v>
      </c>
      <c r="AB18" s="1" t="str">
        <f t="shared" ca="1" si="56"/>
        <v xml:space="preserve"> </v>
      </c>
      <c r="AC18" s="104">
        <f t="shared" ref="AC18" ca="1" si="266">INDIRECT("'"&amp;AB$4&amp;"'!F"&amp;$A18,TRUE)</f>
        <v>0</v>
      </c>
      <c r="AD18" s="1" t="str">
        <f t="shared" ca="1" si="56"/>
        <v xml:space="preserve"> </v>
      </c>
      <c r="AE18" s="104">
        <f t="shared" ref="AE18" ca="1" si="267">INDIRECT("'"&amp;AD$4&amp;"'!F"&amp;$A18,TRUE)</f>
        <v>0</v>
      </c>
      <c r="AF18" s="1" t="str">
        <f t="shared" ca="1" si="56"/>
        <v xml:space="preserve"> </v>
      </c>
      <c r="AG18" s="104">
        <f t="shared" ref="AG18" ca="1" si="268">INDIRECT("'"&amp;AF$4&amp;"'!F"&amp;$A18,TRUE)</f>
        <v>0</v>
      </c>
      <c r="AH18" s="1" t="str">
        <f t="shared" ca="1" si="56"/>
        <v xml:space="preserve"> </v>
      </c>
      <c r="AI18" s="104">
        <f t="shared" ref="AI18" ca="1" si="269">INDIRECT("'"&amp;AH$4&amp;"'!F"&amp;$A18,TRUE)</f>
        <v>0</v>
      </c>
      <c r="AJ18" s="1" t="str">
        <f t="shared" ca="1" si="56"/>
        <v xml:space="preserve"> </v>
      </c>
      <c r="AK18" s="104">
        <f t="shared" ref="AK18" ca="1" si="270">INDIRECT("'"&amp;AJ$4&amp;"'!F"&amp;$A18,TRUE)</f>
        <v>0</v>
      </c>
      <c r="AL18" s="1" t="str">
        <f t="shared" ca="1" si="56"/>
        <v xml:space="preserve"> </v>
      </c>
      <c r="AM18" s="104">
        <f t="shared" ref="AM18" ca="1" si="271">INDIRECT("'"&amp;AL$4&amp;"'!F"&amp;$A18,TRUE)</f>
        <v>0</v>
      </c>
      <c r="AN18" s="1" t="str">
        <f t="shared" ca="1" si="56"/>
        <v xml:space="preserve"> </v>
      </c>
      <c r="AO18" s="104">
        <f t="shared" ref="AO18" ca="1" si="272">INDIRECT("'"&amp;AN$4&amp;"'!F"&amp;$A18,TRUE)</f>
        <v>0</v>
      </c>
    </row>
    <row r="19" spans="1:41" x14ac:dyDescent="0.25">
      <c r="A19" s="1">
        <v>30</v>
      </c>
      <c r="B19" s="1" t="str">
        <f t="shared" ca="1" si="36"/>
        <v xml:space="preserve"> </v>
      </c>
      <c r="C19" s="104">
        <f t="shared" ca="1" si="37"/>
        <v>0</v>
      </c>
      <c r="D19" s="1" t="str">
        <f t="shared" ca="1" si="36"/>
        <v xml:space="preserve"> </v>
      </c>
      <c r="E19" s="104">
        <f t="shared" ca="1" si="37"/>
        <v>0</v>
      </c>
      <c r="F19" s="1" t="str">
        <f t="shared" ca="1" si="56"/>
        <v xml:space="preserve"> </v>
      </c>
      <c r="G19" s="104">
        <f t="shared" ref="G19" ca="1" si="273">INDIRECT("'"&amp;F$4&amp;"'!F"&amp;$A19,TRUE)</f>
        <v>0</v>
      </c>
      <c r="H19" s="1" t="str">
        <f t="shared" ca="1" si="56"/>
        <v xml:space="preserve"> </v>
      </c>
      <c r="I19" s="104">
        <f t="shared" ref="I19" ca="1" si="274">INDIRECT("'"&amp;H$4&amp;"'!F"&amp;$A19,TRUE)</f>
        <v>0</v>
      </c>
      <c r="J19" s="1" t="str">
        <f t="shared" ca="1" si="56"/>
        <v xml:space="preserve"> </v>
      </c>
      <c r="K19" s="104">
        <f t="shared" ref="K19" ca="1" si="275">INDIRECT("'"&amp;J$4&amp;"'!F"&amp;$A19,TRUE)</f>
        <v>0</v>
      </c>
      <c r="L19" s="1" t="str">
        <f t="shared" ca="1" si="56"/>
        <v xml:space="preserve"> </v>
      </c>
      <c r="M19" s="104">
        <f t="shared" ref="M19" ca="1" si="276">INDIRECT("'"&amp;L$4&amp;"'!F"&amp;$A19,TRUE)</f>
        <v>0</v>
      </c>
      <c r="N19" s="1" t="str">
        <f t="shared" ca="1" si="56"/>
        <v xml:space="preserve"> </v>
      </c>
      <c r="O19" s="104">
        <f t="shared" ref="O19" ca="1" si="277">INDIRECT("'"&amp;N$4&amp;"'!F"&amp;$A19,TRUE)</f>
        <v>0</v>
      </c>
      <c r="P19" s="1" t="str">
        <f t="shared" ca="1" si="56"/>
        <v xml:space="preserve"> </v>
      </c>
      <c r="Q19" s="104">
        <f t="shared" ref="Q19" ca="1" si="278">INDIRECT("'"&amp;P$4&amp;"'!F"&amp;$A19,TRUE)</f>
        <v>0</v>
      </c>
      <c r="R19" s="1" t="str">
        <f t="shared" ca="1" si="56"/>
        <v xml:space="preserve"> </v>
      </c>
      <c r="S19" s="104">
        <f t="shared" ref="S19" ca="1" si="279">INDIRECT("'"&amp;R$4&amp;"'!F"&amp;$A19,TRUE)</f>
        <v>0</v>
      </c>
      <c r="T19" s="1" t="str">
        <f t="shared" ca="1" si="56"/>
        <v xml:space="preserve"> </v>
      </c>
      <c r="U19" s="104">
        <f t="shared" ref="U19" ca="1" si="280">INDIRECT("'"&amp;T$4&amp;"'!F"&amp;$A19,TRUE)</f>
        <v>0</v>
      </c>
      <c r="V19" s="1" t="str">
        <f t="shared" ca="1" si="56"/>
        <v xml:space="preserve"> </v>
      </c>
      <c r="W19" s="104">
        <f t="shared" ref="W19" ca="1" si="281">INDIRECT("'"&amp;V$4&amp;"'!F"&amp;$A19,TRUE)</f>
        <v>0</v>
      </c>
      <c r="X19" s="1" t="str">
        <f t="shared" ca="1" si="56"/>
        <v xml:space="preserve"> </v>
      </c>
      <c r="Y19" s="104">
        <f t="shared" ref="Y19" ca="1" si="282">INDIRECT("'"&amp;X$4&amp;"'!F"&amp;$A19,TRUE)</f>
        <v>0</v>
      </c>
      <c r="Z19" s="1" t="str">
        <f t="shared" ca="1" si="56"/>
        <v xml:space="preserve"> </v>
      </c>
      <c r="AA19" s="104">
        <f t="shared" ref="AA19" ca="1" si="283">INDIRECT("'"&amp;Z$4&amp;"'!F"&amp;$A19,TRUE)</f>
        <v>0</v>
      </c>
      <c r="AB19" s="1" t="str">
        <f t="shared" ca="1" si="56"/>
        <v xml:space="preserve"> </v>
      </c>
      <c r="AC19" s="104">
        <f t="shared" ref="AC19" ca="1" si="284">INDIRECT("'"&amp;AB$4&amp;"'!F"&amp;$A19,TRUE)</f>
        <v>0</v>
      </c>
      <c r="AD19" s="1" t="str">
        <f t="shared" ca="1" si="56"/>
        <v xml:space="preserve"> </v>
      </c>
      <c r="AE19" s="104">
        <f t="shared" ref="AE19" ca="1" si="285">INDIRECT("'"&amp;AD$4&amp;"'!F"&amp;$A19,TRUE)</f>
        <v>0</v>
      </c>
      <c r="AF19" s="1" t="str">
        <f t="shared" ca="1" si="56"/>
        <v xml:space="preserve"> </v>
      </c>
      <c r="AG19" s="104">
        <f t="shared" ref="AG19" ca="1" si="286">INDIRECT("'"&amp;AF$4&amp;"'!F"&amp;$A19,TRUE)</f>
        <v>0</v>
      </c>
      <c r="AH19" s="1" t="str">
        <f t="shared" ca="1" si="56"/>
        <v xml:space="preserve"> </v>
      </c>
      <c r="AI19" s="104">
        <f t="shared" ref="AI19" ca="1" si="287">INDIRECT("'"&amp;AH$4&amp;"'!F"&amp;$A19,TRUE)</f>
        <v>0</v>
      </c>
      <c r="AJ19" s="1" t="str">
        <f t="shared" ca="1" si="56"/>
        <v xml:space="preserve"> </v>
      </c>
      <c r="AK19" s="104">
        <f t="shared" ref="AK19" ca="1" si="288">INDIRECT("'"&amp;AJ$4&amp;"'!F"&amp;$A19,TRUE)</f>
        <v>0</v>
      </c>
      <c r="AL19" s="1" t="str">
        <f t="shared" ca="1" si="56"/>
        <v xml:space="preserve"> </v>
      </c>
      <c r="AM19" s="104">
        <f t="shared" ref="AM19" ca="1" si="289">INDIRECT("'"&amp;AL$4&amp;"'!F"&amp;$A19,TRUE)</f>
        <v>0</v>
      </c>
      <c r="AN19" s="1" t="str">
        <f t="shared" ca="1" si="56"/>
        <v xml:space="preserve"> </v>
      </c>
      <c r="AO19" s="104">
        <f t="shared" ref="AO19" ca="1" si="290">INDIRECT("'"&amp;AN$4&amp;"'!F"&amp;$A19,TRUE)</f>
        <v>0</v>
      </c>
    </row>
    <row r="20" spans="1:41" x14ac:dyDescent="0.25">
      <c r="A20" s="1">
        <v>31</v>
      </c>
      <c r="B20" s="1" t="str">
        <f t="shared" ca="1" si="36"/>
        <v xml:space="preserve"> </v>
      </c>
      <c r="C20" s="104">
        <f t="shared" ca="1" si="37"/>
        <v>0</v>
      </c>
      <c r="D20" s="1" t="str">
        <f t="shared" ca="1" si="36"/>
        <v xml:space="preserve"> </v>
      </c>
      <c r="E20" s="104">
        <f t="shared" ca="1" si="37"/>
        <v>0</v>
      </c>
      <c r="F20" s="1" t="str">
        <f t="shared" ca="1" si="56"/>
        <v xml:space="preserve"> </v>
      </c>
      <c r="G20" s="104">
        <f t="shared" ref="G20" ca="1" si="291">INDIRECT("'"&amp;F$4&amp;"'!F"&amp;$A20,TRUE)</f>
        <v>0</v>
      </c>
      <c r="H20" s="1" t="str">
        <f t="shared" ca="1" si="56"/>
        <v xml:space="preserve"> </v>
      </c>
      <c r="I20" s="104">
        <f t="shared" ref="I20" ca="1" si="292">INDIRECT("'"&amp;H$4&amp;"'!F"&amp;$A20,TRUE)</f>
        <v>0</v>
      </c>
      <c r="J20" s="1" t="str">
        <f t="shared" ca="1" si="56"/>
        <v xml:space="preserve"> </v>
      </c>
      <c r="K20" s="104">
        <f t="shared" ref="K20" ca="1" si="293">INDIRECT("'"&amp;J$4&amp;"'!F"&amp;$A20,TRUE)</f>
        <v>0</v>
      </c>
      <c r="L20" s="1" t="str">
        <f t="shared" ca="1" si="56"/>
        <v xml:space="preserve"> </v>
      </c>
      <c r="M20" s="104">
        <f t="shared" ref="M20" ca="1" si="294">INDIRECT("'"&amp;L$4&amp;"'!F"&amp;$A20,TRUE)</f>
        <v>0</v>
      </c>
      <c r="N20" s="1" t="str">
        <f t="shared" ca="1" si="56"/>
        <v xml:space="preserve"> </v>
      </c>
      <c r="O20" s="104">
        <f t="shared" ref="O20" ca="1" si="295">INDIRECT("'"&amp;N$4&amp;"'!F"&amp;$A20,TRUE)</f>
        <v>0</v>
      </c>
      <c r="P20" s="1" t="str">
        <f t="shared" ca="1" si="56"/>
        <v xml:space="preserve"> </v>
      </c>
      <c r="Q20" s="104">
        <f t="shared" ref="Q20" ca="1" si="296">INDIRECT("'"&amp;P$4&amp;"'!F"&amp;$A20,TRUE)</f>
        <v>0</v>
      </c>
      <c r="R20" s="1" t="str">
        <f t="shared" ca="1" si="56"/>
        <v xml:space="preserve"> </v>
      </c>
      <c r="S20" s="104">
        <f t="shared" ref="S20" ca="1" si="297">INDIRECT("'"&amp;R$4&amp;"'!F"&amp;$A20,TRUE)</f>
        <v>0</v>
      </c>
      <c r="T20" s="1" t="str">
        <f t="shared" ca="1" si="56"/>
        <v xml:space="preserve"> </v>
      </c>
      <c r="U20" s="104">
        <f t="shared" ref="U20" ca="1" si="298">INDIRECT("'"&amp;T$4&amp;"'!F"&amp;$A20,TRUE)</f>
        <v>0</v>
      </c>
      <c r="V20" s="1" t="str">
        <f t="shared" ca="1" si="56"/>
        <v xml:space="preserve"> </v>
      </c>
      <c r="W20" s="104">
        <f t="shared" ref="W20" ca="1" si="299">INDIRECT("'"&amp;V$4&amp;"'!F"&amp;$A20,TRUE)</f>
        <v>0</v>
      </c>
      <c r="X20" s="1" t="str">
        <f t="shared" ca="1" si="56"/>
        <v xml:space="preserve"> </v>
      </c>
      <c r="Y20" s="104">
        <f t="shared" ref="Y20" ca="1" si="300">INDIRECT("'"&amp;X$4&amp;"'!F"&amp;$A20,TRUE)</f>
        <v>0</v>
      </c>
      <c r="Z20" s="1" t="str">
        <f t="shared" ca="1" si="56"/>
        <v xml:space="preserve"> </v>
      </c>
      <c r="AA20" s="104">
        <f t="shared" ref="AA20" ca="1" si="301">INDIRECT("'"&amp;Z$4&amp;"'!F"&amp;$A20,TRUE)</f>
        <v>0</v>
      </c>
      <c r="AB20" s="1" t="str">
        <f t="shared" ca="1" si="56"/>
        <v xml:space="preserve"> </v>
      </c>
      <c r="AC20" s="104">
        <f t="shared" ref="AC20" ca="1" si="302">INDIRECT("'"&amp;AB$4&amp;"'!F"&amp;$A20,TRUE)</f>
        <v>0</v>
      </c>
      <c r="AD20" s="1" t="str">
        <f t="shared" ca="1" si="56"/>
        <v xml:space="preserve"> </v>
      </c>
      <c r="AE20" s="104">
        <f t="shared" ref="AE20" ca="1" si="303">INDIRECT("'"&amp;AD$4&amp;"'!F"&amp;$A20,TRUE)</f>
        <v>0</v>
      </c>
      <c r="AF20" s="1" t="str">
        <f t="shared" ca="1" si="56"/>
        <v xml:space="preserve"> </v>
      </c>
      <c r="AG20" s="104">
        <f t="shared" ref="AG20" ca="1" si="304">INDIRECT("'"&amp;AF$4&amp;"'!F"&amp;$A20,TRUE)</f>
        <v>0</v>
      </c>
      <c r="AH20" s="1" t="str">
        <f t="shared" ca="1" si="56"/>
        <v xml:space="preserve"> </v>
      </c>
      <c r="AI20" s="104">
        <f t="shared" ref="AI20" ca="1" si="305">INDIRECT("'"&amp;AH$4&amp;"'!F"&amp;$A20,TRUE)</f>
        <v>0</v>
      </c>
      <c r="AJ20" s="1" t="str">
        <f t="shared" ca="1" si="56"/>
        <v xml:space="preserve"> </v>
      </c>
      <c r="AK20" s="104">
        <f t="shared" ref="AK20" ca="1" si="306">INDIRECT("'"&amp;AJ$4&amp;"'!F"&amp;$A20,TRUE)</f>
        <v>0</v>
      </c>
      <c r="AL20" s="1" t="str">
        <f t="shared" ca="1" si="56"/>
        <v xml:space="preserve"> </v>
      </c>
      <c r="AM20" s="104">
        <f t="shared" ref="AM20" ca="1" si="307">INDIRECT("'"&amp;AL$4&amp;"'!F"&amp;$A20,TRUE)</f>
        <v>0</v>
      </c>
      <c r="AN20" s="1" t="str">
        <f t="shared" ca="1" si="56"/>
        <v xml:space="preserve"> </v>
      </c>
      <c r="AO20" s="104">
        <f t="shared" ref="AO20" ca="1" si="308">INDIRECT("'"&amp;AN$4&amp;"'!F"&amp;$A20,TRUE)</f>
        <v>0</v>
      </c>
    </row>
    <row r="21" spans="1:41" x14ac:dyDescent="0.25">
      <c r="A21" s="1">
        <v>32</v>
      </c>
      <c r="B21" s="1" t="str">
        <f t="shared" ca="1" si="36"/>
        <v xml:space="preserve"> </v>
      </c>
      <c r="C21" s="104">
        <f t="shared" ca="1" si="37"/>
        <v>0</v>
      </c>
      <c r="D21" s="1" t="str">
        <f t="shared" ca="1" si="36"/>
        <v xml:space="preserve"> </v>
      </c>
      <c r="E21" s="104">
        <f t="shared" ca="1" si="37"/>
        <v>0</v>
      </c>
      <c r="F21" s="1" t="str">
        <f t="shared" ca="1" si="56"/>
        <v xml:space="preserve"> </v>
      </c>
      <c r="G21" s="104">
        <f t="shared" ref="G21" ca="1" si="309">INDIRECT("'"&amp;F$4&amp;"'!F"&amp;$A21,TRUE)</f>
        <v>0</v>
      </c>
      <c r="H21" s="1" t="str">
        <f t="shared" ca="1" si="56"/>
        <v xml:space="preserve"> </v>
      </c>
      <c r="I21" s="104">
        <f t="shared" ref="I21" ca="1" si="310">INDIRECT("'"&amp;H$4&amp;"'!F"&amp;$A21,TRUE)</f>
        <v>0</v>
      </c>
      <c r="J21" s="1" t="str">
        <f t="shared" ca="1" si="56"/>
        <v xml:space="preserve"> </v>
      </c>
      <c r="K21" s="104">
        <f t="shared" ref="K21" ca="1" si="311">INDIRECT("'"&amp;J$4&amp;"'!F"&amp;$A21,TRUE)</f>
        <v>0</v>
      </c>
      <c r="L21" s="1" t="str">
        <f t="shared" ref="F21:AN29" ca="1" si="312">CONCATENATE(INDIRECT("'"&amp;L$4&amp;"'!C"&amp;$A21,TRUE)," ",INDIRECT("'"&amp;L$4&amp;"'!D"&amp;$A21,TRUE))</f>
        <v xml:space="preserve"> </v>
      </c>
      <c r="M21" s="104">
        <f t="shared" ref="M21" ca="1" si="313">INDIRECT("'"&amp;L$4&amp;"'!F"&amp;$A21,TRUE)</f>
        <v>0</v>
      </c>
      <c r="N21" s="1" t="str">
        <f t="shared" ca="1" si="312"/>
        <v xml:space="preserve"> </v>
      </c>
      <c r="O21" s="104">
        <f t="shared" ref="O21" ca="1" si="314">INDIRECT("'"&amp;N$4&amp;"'!F"&amp;$A21,TRUE)</f>
        <v>0</v>
      </c>
      <c r="P21" s="1" t="str">
        <f t="shared" ca="1" si="312"/>
        <v xml:space="preserve"> </v>
      </c>
      <c r="Q21" s="104">
        <f t="shared" ref="Q21" ca="1" si="315">INDIRECT("'"&amp;P$4&amp;"'!F"&amp;$A21,TRUE)</f>
        <v>0</v>
      </c>
      <c r="R21" s="1" t="str">
        <f t="shared" ca="1" si="312"/>
        <v xml:space="preserve"> </v>
      </c>
      <c r="S21" s="104">
        <f t="shared" ref="S21" ca="1" si="316">INDIRECT("'"&amp;R$4&amp;"'!F"&amp;$A21,TRUE)</f>
        <v>0</v>
      </c>
      <c r="T21" s="1" t="str">
        <f t="shared" ca="1" si="312"/>
        <v xml:space="preserve"> </v>
      </c>
      <c r="U21" s="104">
        <f t="shared" ref="U21" ca="1" si="317">INDIRECT("'"&amp;T$4&amp;"'!F"&amp;$A21,TRUE)</f>
        <v>0</v>
      </c>
      <c r="V21" s="1" t="str">
        <f t="shared" ca="1" si="312"/>
        <v xml:space="preserve"> </v>
      </c>
      <c r="W21" s="104">
        <f t="shared" ref="W21" ca="1" si="318">INDIRECT("'"&amp;V$4&amp;"'!F"&amp;$A21,TRUE)</f>
        <v>0</v>
      </c>
      <c r="X21" s="1" t="str">
        <f t="shared" ca="1" si="312"/>
        <v xml:space="preserve"> </v>
      </c>
      <c r="Y21" s="104">
        <f t="shared" ref="Y21" ca="1" si="319">INDIRECT("'"&amp;X$4&amp;"'!F"&amp;$A21,TRUE)</f>
        <v>0</v>
      </c>
      <c r="Z21" s="1" t="str">
        <f t="shared" ca="1" si="312"/>
        <v xml:space="preserve"> </v>
      </c>
      <c r="AA21" s="104">
        <f t="shared" ref="AA21" ca="1" si="320">INDIRECT("'"&amp;Z$4&amp;"'!F"&amp;$A21,TRUE)</f>
        <v>0</v>
      </c>
      <c r="AB21" s="1" t="str">
        <f t="shared" ca="1" si="312"/>
        <v xml:space="preserve"> </v>
      </c>
      <c r="AC21" s="104">
        <f t="shared" ref="AC21" ca="1" si="321">INDIRECT("'"&amp;AB$4&amp;"'!F"&amp;$A21,TRUE)</f>
        <v>0</v>
      </c>
      <c r="AD21" s="1" t="str">
        <f t="shared" ca="1" si="312"/>
        <v xml:space="preserve"> </v>
      </c>
      <c r="AE21" s="104">
        <f t="shared" ref="AE21" ca="1" si="322">INDIRECT("'"&amp;AD$4&amp;"'!F"&amp;$A21,TRUE)</f>
        <v>0</v>
      </c>
      <c r="AF21" s="1" t="str">
        <f t="shared" ca="1" si="312"/>
        <v xml:space="preserve"> </v>
      </c>
      <c r="AG21" s="104">
        <f t="shared" ref="AG21" ca="1" si="323">INDIRECT("'"&amp;AF$4&amp;"'!F"&amp;$A21,TRUE)</f>
        <v>0</v>
      </c>
      <c r="AH21" s="1" t="str">
        <f t="shared" ca="1" si="312"/>
        <v xml:space="preserve"> </v>
      </c>
      <c r="AI21" s="104">
        <f t="shared" ref="AI21" ca="1" si="324">INDIRECT("'"&amp;AH$4&amp;"'!F"&amp;$A21,TRUE)</f>
        <v>0</v>
      </c>
      <c r="AJ21" s="1" t="str">
        <f t="shared" ca="1" si="312"/>
        <v xml:space="preserve"> </v>
      </c>
      <c r="AK21" s="104">
        <f t="shared" ref="AK21" ca="1" si="325">INDIRECT("'"&amp;AJ$4&amp;"'!F"&amp;$A21,TRUE)</f>
        <v>0</v>
      </c>
      <c r="AL21" s="1" t="str">
        <f t="shared" ca="1" si="312"/>
        <v xml:space="preserve"> </v>
      </c>
      <c r="AM21" s="104">
        <f t="shared" ref="AM21" ca="1" si="326">INDIRECT("'"&amp;AL$4&amp;"'!F"&amp;$A21,TRUE)</f>
        <v>0</v>
      </c>
      <c r="AN21" s="1" t="str">
        <f t="shared" ca="1" si="312"/>
        <v xml:space="preserve"> </v>
      </c>
      <c r="AO21" s="104">
        <f t="shared" ref="AO21" ca="1" si="327">INDIRECT("'"&amp;AN$4&amp;"'!F"&amp;$A21,TRUE)</f>
        <v>0</v>
      </c>
    </row>
    <row r="22" spans="1:41" x14ac:dyDescent="0.25">
      <c r="A22" s="1">
        <v>33</v>
      </c>
      <c r="B22" s="1" t="str">
        <f t="shared" ca="1" si="36"/>
        <v xml:space="preserve"> </v>
      </c>
      <c r="C22" s="104">
        <f t="shared" ca="1" si="37"/>
        <v>0</v>
      </c>
      <c r="D22" s="1" t="str">
        <f t="shared" ca="1" si="36"/>
        <v xml:space="preserve"> </v>
      </c>
      <c r="E22" s="104">
        <f t="shared" ca="1" si="37"/>
        <v>0</v>
      </c>
      <c r="F22" s="1" t="str">
        <f t="shared" ca="1" si="312"/>
        <v xml:space="preserve"> </v>
      </c>
      <c r="G22" s="104">
        <f t="shared" ref="G22" ca="1" si="328">INDIRECT("'"&amp;F$4&amp;"'!F"&amp;$A22,TRUE)</f>
        <v>0</v>
      </c>
      <c r="H22" s="1" t="str">
        <f t="shared" ca="1" si="312"/>
        <v xml:space="preserve"> </v>
      </c>
      <c r="I22" s="104">
        <f t="shared" ref="I22" ca="1" si="329">INDIRECT("'"&amp;H$4&amp;"'!F"&amp;$A22,TRUE)</f>
        <v>0</v>
      </c>
      <c r="J22" s="1" t="str">
        <f t="shared" ca="1" si="312"/>
        <v xml:space="preserve"> </v>
      </c>
      <c r="K22" s="104">
        <f t="shared" ref="K22" ca="1" si="330">INDIRECT("'"&amp;J$4&amp;"'!F"&amp;$A22,TRUE)</f>
        <v>0</v>
      </c>
      <c r="L22" s="1" t="str">
        <f t="shared" ca="1" si="312"/>
        <v xml:space="preserve"> </v>
      </c>
      <c r="M22" s="104">
        <f t="shared" ref="M22" ca="1" si="331">INDIRECT("'"&amp;L$4&amp;"'!F"&amp;$A22,TRUE)</f>
        <v>0</v>
      </c>
      <c r="N22" s="1" t="str">
        <f t="shared" ca="1" si="312"/>
        <v xml:space="preserve"> </v>
      </c>
      <c r="O22" s="104">
        <f t="shared" ref="O22" ca="1" si="332">INDIRECT("'"&amp;N$4&amp;"'!F"&amp;$A22,TRUE)</f>
        <v>0</v>
      </c>
      <c r="P22" s="1" t="str">
        <f t="shared" ca="1" si="312"/>
        <v xml:space="preserve"> </v>
      </c>
      <c r="Q22" s="104">
        <f t="shared" ref="Q22" ca="1" si="333">INDIRECT("'"&amp;P$4&amp;"'!F"&amp;$A22,TRUE)</f>
        <v>0</v>
      </c>
      <c r="R22" s="1" t="str">
        <f t="shared" ca="1" si="312"/>
        <v xml:space="preserve"> </v>
      </c>
      <c r="S22" s="104">
        <f t="shared" ref="S22" ca="1" si="334">INDIRECT("'"&amp;R$4&amp;"'!F"&amp;$A22,TRUE)</f>
        <v>0</v>
      </c>
      <c r="T22" s="1" t="str">
        <f t="shared" ca="1" si="312"/>
        <v xml:space="preserve"> </v>
      </c>
      <c r="U22" s="104">
        <f t="shared" ref="U22" ca="1" si="335">INDIRECT("'"&amp;T$4&amp;"'!F"&amp;$A22,TRUE)</f>
        <v>0</v>
      </c>
      <c r="V22" s="1" t="str">
        <f t="shared" ca="1" si="312"/>
        <v xml:space="preserve"> </v>
      </c>
      <c r="W22" s="104">
        <f t="shared" ref="W22" ca="1" si="336">INDIRECT("'"&amp;V$4&amp;"'!F"&amp;$A22,TRUE)</f>
        <v>0</v>
      </c>
      <c r="X22" s="1" t="str">
        <f t="shared" ca="1" si="312"/>
        <v xml:space="preserve"> </v>
      </c>
      <c r="Y22" s="104">
        <f t="shared" ref="Y22" ca="1" si="337">INDIRECT("'"&amp;X$4&amp;"'!F"&amp;$A22,TRUE)</f>
        <v>0</v>
      </c>
      <c r="Z22" s="1" t="str">
        <f t="shared" ca="1" si="312"/>
        <v xml:space="preserve"> </v>
      </c>
      <c r="AA22" s="104">
        <f t="shared" ref="AA22" ca="1" si="338">INDIRECT("'"&amp;Z$4&amp;"'!F"&amp;$A22,TRUE)</f>
        <v>0</v>
      </c>
      <c r="AB22" s="1" t="str">
        <f t="shared" ca="1" si="312"/>
        <v xml:space="preserve"> </v>
      </c>
      <c r="AC22" s="104">
        <f t="shared" ref="AC22" ca="1" si="339">INDIRECT("'"&amp;AB$4&amp;"'!F"&amp;$A22,TRUE)</f>
        <v>0</v>
      </c>
      <c r="AD22" s="1" t="str">
        <f t="shared" ca="1" si="312"/>
        <v xml:space="preserve"> </v>
      </c>
      <c r="AE22" s="104">
        <f t="shared" ref="AE22" ca="1" si="340">INDIRECT("'"&amp;AD$4&amp;"'!F"&amp;$A22,TRUE)</f>
        <v>0</v>
      </c>
      <c r="AF22" s="1" t="str">
        <f t="shared" ca="1" si="312"/>
        <v xml:space="preserve"> </v>
      </c>
      <c r="AG22" s="104">
        <f t="shared" ref="AG22" ca="1" si="341">INDIRECT("'"&amp;AF$4&amp;"'!F"&amp;$A22,TRUE)</f>
        <v>0</v>
      </c>
      <c r="AH22" s="1" t="str">
        <f t="shared" ca="1" si="312"/>
        <v xml:space="preserve"> </v>
      </c>
      <c r="AI22" s="104">
        <f t="shared" ref="AI22" ca="1" si="342">INDIRECT("'"&amp;AH$4&amp;"'!F"&amp;$A22,TRUE)</f>
        <v>0</v>
      </c>
      <c r="AJ22" s="1" t="str">
        <f t="shared" ca="1" si="312"/>
        <v xml:space="preserve"> </v>
      </c>
      <c r="AK22" s="104">
        <f t="shared" ref="AK22" ca="1" si="343">INDIRECT("'"&amp;AJ$4&amp;"'!F"&amp;$A22,TRUE)</f>
        <v>0</v>
      </c>
      <c r="AL22" s="1" t="str">
        <f t="shared" ca="1" si="312"/>
        <v xml:space="preserve"> </v>
      </c>
      <c r="AM22" s="104">
        <f t="shared" ref="AM22" ca="1" si="344">INDIRECT("'"&amp;AL$4&amp;"'!F"&amp;$A22,TRUE)</f>
        <v>0</v>
      </c>
      <c r="AN22" s="1" t="str">
        <f t="shared" ca="1" si="312"/>
        <v xml:space="preserve"> </v>
      </c>
      <c r="AO22" s="104">
        <f t="shared" ref="AO22" ca="1" si="345">INDIRECT("'"&amp;AN$4&amp;"'!F"&amp;$A22,TRUE)</f>
        <v>0</v>
      </c>
    </row>
    <row r="23" spans="1:41" x14ac:dyDescent="0.25">
      <c r="A23" s="1">
        <v>34</v>
      </c>
      <c r="B23" s="1" t="str">
        <f t="shared" ca="1" si="36"/>
        <v xml:space="preserve"> </v>
      </c>
      <c r="C23" s="104">
        <f t="shared" ca="1" si="37"/>
        <v>0</v>
      </c>
      <c r="D23" s="1" t="str">
        <f t="shared" ca="1" si="36"/>
        <v xml:space="preserve"> </v>
      </c>
      <c r="E23" s="104">
        <f t="shared" ca="1" si="37"/>
        <v>0</v>
      </c>
      <c r="F23" s="1" t="str">
        <f t="shared" ca="1" si="312"/>
        <v xml:space="preserve"> </v>
      </c>
      <c r="G23" s="104">
        <f t="shared" ref="G23" ca="1" si="346">INDIRECT("'"&amp;F$4&amp;"'!F"&amp;$A23,TRUE)</f>
        <v>0</v>
      </c>
      <c r="H23" s="1" t="str">
        <f t="shared" ca="1" si="312"/>
        <v xml:space="preserve"> </v>
      </c>
      <c r="I23" s="104">
        <f t="shared" ref="I23" ca="1" si="347">INDIRECT("'"&amp;H$4&amp;"'!F"&amp;$A23,TRUE)</f>
        <v>0</v>
      </c>
      <c r="J23" s="1" t="str">
        <f t="shared" ca="1" si="312"/>
        <v xml:space="preserve"> </v>
      </c>
      <c r="K23" s="104">
        <f t="shared" ref="K23" ca="1" si="348">INDIRECT("'"&amp;J$4&amp;"'!F"&amp;$A23,TRUE)</f>
        <v>0</v>
      </c>
      <c r="L23" s="1" t="str">
        <f t="shared" ca="1" si="312"/>
        <v xml:space="preserve"> </v>
      </c>
      <c r="M23" s="104">
        <f t="shared" ref="M23" ca="1" si="349">INDIRECT("'"&amp;L$4&amp;"'!F"&amp;$A23,TRUE)</f>
        <v>0</v>
      </c>
      <c r="N23" s="1" t="str">
        <f t="shared" ca="1" si="312"/>
        <v xml:space="preserve"> </v>
      </c>
      <c r="O23" s="104">
        <f t="shared" ref="O23" ca="1" si="350">INDIRECT("'"&amp;N$4&amp;"'!F"&amp;$A23,TRUE)</f>
        <v>0</v>
      </c>
      <c r="P23" s="1" t="str">
        <f t="shared" ca="1" si="312"/>
        <v xml:space="preserve"> </v>
      </c>
      <c r="Q23" s="104">
        <f t="shared" ref="Q23" ca="1" si="351">INDIRECT("'"&amp;P$4&amp;"'!F"&amp;$A23,TRUE)</f>
        <v>0</v>
      </c>
      <c r="R23" s="1" t="str">
        <f t="shared" ca="1" si="312"/>
        <v xml:space="preserve"> </v>
      </c>
      <c r="S23" s="104">
        <f t="shared" ref="S23" ca="1" si="352">INDIRECT("'"&amp;R$4&amp;"'!F"&amp;$A23,TRUE)</f>
        <v>0</v>
      </c>
      <c r="T23" s="1" t="str">
        <f t="shared" ca="1" si="312"/>
        <v xml:space="preserve"> </v>
      </c>
      <c r="U23" s="104">
        <f t="shared" ref="U23" ca="1" si="353">INDIRECT("'"&amp;T$4&amp;"'!F"&amp;$A23,TRUE)</f>
        <v>0</v>
      </c>
      <c r="V23" s="1" t="str">
        <f t="shared" ca="1" si="312"/>
        <v xml:space="preserve"> </v>
      </c>
      <c r="W23" s="104">
        <f t="shared" ref="W23" ca="1" si="354">INDIRECT("'"&amp;V$4&amp;"'!F"&amp;$A23,TRUE)</f>
        <v>0</v>
      </c>
      <c r="X23" s="1" t="str">
        <f t="shared" ca="1" si="312"/>
        <v xml:space="preserve"> </v>
      </c>
      <c r="Y23" s="104">
        <f t="shared" ref="Y23" ca="1" si="355">INDIRECT("'"&amp;X$4&amp;"'!F"&amp;$A23,TRUE)</f>
        <v>0</v>
      </c>
      <c r="Z23" s="1" t="str">
        <f t="shared" ca="1" si="312"/>
        <v xml:space="preserve"> </v>
      </c>
      <c r="AA23" s="104">
        <f t="shared" ref="AA23" ca="1" si="356">INDIRECT("'"&amp;Z$4&amp;"'!F"&amp;$A23,TRUE)</f>
        <v>0</v>
      </c>
      <c r="AB23" s="1" t="str">
        <f t="shared" ca="1" si="312"/>
        <v xml:space="preserve"> </v>
      </c>
      <c r="AC23" s="104">
        <f t="shared" ref="AC23" ca="1" si="357">INDIRECT("'"&amp;AB$4&amp;"'!F"&amp;$A23,TRUE)</f>
        <v>0</v>
      </c>
      <c r="AD23" s="1" t="str">
        <f t="shared" ca="1" si="312"/>
        <v xml:space="preserve"> </v>
      </c>
      <c r="AE23" s="104">
        <f t="shared" ref="AE23" ca="1" si="358">INDIRECT("'"&amp;AD$4&amp;"'!F"&amp;$A23,TRUE)</f>
        <v>0</v>
      </c>
      <c r="AF23" s="1" t="str">
        <f t="shared" ca="1" si="312"/>
        <v xml:space="preserve"> </v>
      </c>
      <c r="AG23" s="104">
        <f t="shared" ref="AG23" ca="1" si="359">INDIRECT("'"&amp;AF$4&amp;"'!F"&amp;$A23,TRUE)</f>
        <v>0</v>
      </c>
      <c r="AH23" s="1" t="str">
        <f t="shared" ca="1" si="312"/>
        <v xml:space="preserve"> </v>
      </c>
      <c r="AI23" s="104">
        <f t="shared" ref="AI23" ca="1" si="360">INDIRECT("'"&amp;AH$4&amp;"'!F"&amp;$A23,TRUE)</f>
        <v>0</v>
      </c>
      <c r="AJ23" s="1" t="str">
        <f t="shared" ca="1" si="312"/>
        <v xml:space="preserve"> </v>
      </c>
      <c r="AK23" s="104">
        <f t="shared" ref="AK23" ca="1" si="361">INDIRECT("'"&amp;AJ$4&amp;"'!F"&amp;$A23,TRUE)</f>
        <v>0</v>
      </c>
      <c r="AL23" s="1" t="str">
        <f t="shared" ca="1" si="312"/>
        <v xml:space="preserve"> </v>
      </c>
      <c r="AM23" s="104">
        <f t="shared" ref="AM23" ca="1" si="362">INDIRECT("'"&amp;AL$4&amp;"'!F"&amp;$A23,TRUE)</f>
        <v>0</v>
      </c>
      <c r="AN23" s="1" t="str">
        <f t="shared" ca="1" si="312"/>
        <v xml:space="preserve"> </v>
      </c>
      <c r="AO23" s="104">
        <f t="shared" ref="AO23" ca="1" si="363">INDIRECT("'"&amp;AN$4&amp;"'!F"&amp;$A23,TRUE)</f>
        <v>0</v>
      </c>
    </row>
    <row r="24" spans="1:41" x14ac:dyDescent="0.25">
      <c r="A24" s="1">
        <v>35</v>
      </c>
      <c r="B24" s="1" t="str">
        <f t="shared" ca="1" si="36"/>
        <v xml:space="preserve"> </v>
      </c>
      <c r="C24" s="104">
        <f t="shared" ca="1" si="37"/>
        <v>0</v>
      </c>
      <c r="D24" s="1" t="str">
        <f t="shared" ca="1" si="36"/>
        <v xml:space="preserve"> </v>
      </c>
      <c r="E24" s="104">
        <f t="shared" ca="1" si="37"/>
        <v>0</v>
      </c>
      <c r="F24" s="1" t="str">
        <f t="shared" ca="1" si="312"/>
        <v xml:space="preserve"> </v>
      </c>
      <c r="G24" s="104">
        <f t="shared" ref="G24" ca="1" si="364">INDIRECT("'"&amp;F$4&amp;"'!F"&amp;$A24,TRUE)</f>
        <v>0</v>
      </c>
      <c r="H24" s="1" t="str">
        <f t="shared" ca="1" si="312"/>
        <v xml:space="preserve"> </v>
      </c>
      <c r="I24" s="104">
        <f t="shared" ref="I24" ca="1" si="365">INDIRECT("'"&amp;H$4&amp;"'!F"&amp;$A24,TRUE)</f>
        <v>0</v>
      </c>
      <c r="J24" s="1" t="str">
        <f t="shared" ca="1" si="312"/>
        <v xml:space="preserve"> </v>
      </c>
      <c r="K24" s="104">
        <f t="shared" ref="K24" ca="1" si="366">INDIRECT("'"&amp;J$4&amp;"'!F"&amp;$A24,TRUE)</f>
        <v>0</v>
      </c>
      <c r="L24" s="1" t="str">
        <f t="shared" ca="1" si="312"/>
        <v xml:space="preserve"> </v>
      </c>
      <c r="M24" s="104">
        <f t="shared" ref="M24" ca="1" si="367">INDIRECT("'"&amp;L$4&amp;"'!F"&amp;$A24,TRUE)</f>
        <v>0</v>
      </c>
      <c r="N24" s="1" t="str">
        <f t="shared" ca="1" si="312"/>
        <v xml:space="preserve"> </v>
      </c>
      <c r="O24" s="104">
        <f t="shared" ref="O24" ca="1" si="368">INDIRECT("'"&amp;N$4&amp;"'!F"&amp;$A24,TRUE)</f>
        <v>0</v>
      </c>
      <c r="P24" s="1" t="str">
        <f t="shared" ca="1" si="312"/>
        <v xml:space="preserve"> </v>
      </c>
      <c r="Q24" s="104">
        <f t="shared" ref="Q24" ca="1" si="369">INDIRECT("'"&amp;P$4&amp;"'!F"&amp;$A24,TRUE)</f>
        <v>0</v>
      </c>
      <c r="R24" s="1" t="str">
        <f t="shared" ca="1" si="312"/>
        <v xml:space="preserve"> </v>
      </c>
      <c r="S24" s="104">
        <f t="shared" ref="S24" ca="1" si="370">INDIRECT("'"&amp;R$4&amp;"'!F"&amp;$A24,TRUE)</f>
        <v>0</v>
      </c>
      <c r="T24" s="1" t="str">
        <f t="shared" ca="1" si="312"/>
        <v xml:space="preserve"> </v>
      </c>
      <c r="U24" s="104">
        <f t="shared" ref="U24" ca="1" si="371">INDIRECT("'"&amp;T$4&amp;"'!F"&amp;$A24,TRUE)</f>
        <v>0</v>
      </c>
      <c r="V24" s="1" t="str">
        <f t="shared" ca="1" si="312"/>
        <v xml:space="preserve"> </v>
      </c>
      <c r="W24" s="104">
        <f t="shared" ref="W24" ca="1" si="372">INDIRECT("'"&amp;V$4&amp;"'!F"&amp;$A24,TRUE)</f>
        <v>0</v>
      </c>
      <c r="X24" s="1" t="str">
        <f t="shared" ca="1" si="312"/>
        <v xml:space="preserve"> </v>
      </c>
      <c r="Y24" s="104">
        <f t="shared" ref="Y24" ca="1" si="373">INDIRECT("'"&amp;X$4&amp;"'!F"&amp;$A24,TRUE)</f>
        <v>0</v>
      </c>
      <c r="Z24" s="1" t="str">
        <f t="shared" ca="1" si="312"/>
        <v xml:space="preserve"> </v>
      </c>
      <c r="AA24" s="104">
        <f t="shared" ref="AA24" ca="1" si="374">INDIRECT("'"&amp;Z$4&amp;"'!F"&amp;$A24,TRUE)</f>
        <v>0</v>
      </c>
      <c r="AB24" s="1" t="str">
        <f t="shared" ca="1" si="312"/>
        <v xml:space="preserve"> </v>
      </c>
      <c r="AC24" s="104">
        <f t="shared" ref="AC24" ca="1" si="375">INDIRECT("'"&amp;AB$4&amp;"'!F"&amp;$A24,TRUE)</f>
        <v>0</v>
      </c>
      <c r="AD24" s="1" t="str">
        <f t="shared" ca="1" si="312"/>
        <v xml:space="preserve"> </v>
      </c>
      <c r="AE24" s="104">
        <f t="shared" ref="AE24" ca="1" si="376">INDIRECT("'"&amp;AD$4&amp;"'!F"&amp;$A24,TRUE)</f>
        <v>0</v>
      </c>
      <c r="AF24" s="1" t="str">
        <f t="shared" ca="1" si="312"/>
        <v xml:space="preserve"> </v>
      </c>
      <c r="AG24" s="104">
        <f t="shared" ref="AG24" ca="1" si="377">INDIRECT("'"&amp;AF$4&amp;"'!F"&amp;$A24,TRUE)</f>
        <v>0</v>
      </c>
      <c r="AH24" s="1" t="str">
        <f t="shared" ca="1" si="312"/>
        <v xml:space="preserve"> </v>
      </c>
      <c r="AI24" s="104">
        <f t="shared" ref="AI24" ca="1" si="378">INDIRECT("'"&amp;AH$4&amp;"'!F"&amp;$A24,TRUE)</f>
        <v>0</v>
      </c>
      <c r="AJ24" s="1" t="str">
        <f t="shared" ca="1" si="312"/>
        <v xml:space="preserve"> </v>
      </c>
      <c r="AK24" s="104">
        <f t="shared" ref="AK24" ca="1" si="379">INDIRECT("'"&amp;AJ$4&amp;"'!F"&amp;$A24,TRUE)</f>
        <v>0</v>
      </c>
      <c r="AL24" s="1" t="str">
        <f t="shared" ca="1" si="312"/>
        <v xml:space="preserve"> </v>
      </c>
      <c r="AM24" s="104">
        <f t="shared" ref="AM24" ca="1" si="380">INDIRECT("'"&amp;AL$4&amp;"'!F"&amp;$A24,TRUE)</f>
        <v>0</v>
      </c>
      <c r="AN24" s="1" t="str">
        <f t="shared" ca="1" si="312"/>
        <v xml:space="preserve"> </v>
      </c>
      <c r="AO24" s="104">
        <f t="shared" ref="AO24" ca="1" si="381">INDIRECT("'"&amp;AN$4&amp;"'!F"&amp;$A24,TRUE)</f>
        <v>0</v>
      </c>
    </row>
    <row r="25" spans="1:41" x14ac:dyDescent="0.25">
      <c r="A25" s="1">
        <v>36</v>
      </c>
      <c r="B25" s="1" t="str">
        <f t="shared" ca="1" si="36"/>
        <v xml:space="preserve"> </v>
      </c>
      <c r="C25" s="104">
        <f t="shared" ca="1" si="37"/>
        <v>0</v>
      </c>
      <c r="D25" s="1" t="str">
        <f t="shared" ca="1" si="36"/>
        <v xml:space="preserve"> </v>
      </c>
      <c r="E25" s="104">
        <f t="shared" ca="1" si="37"/>
        <v>0</v>
      </c>
      <c r="F25" s="1" t="str">
        <f t="shared" ca="1" si="312"/>
        <v xml:space="preserve"> </v>
      </c>
      <c r="G25" s="104">
        <f t="shared" ref="G25" ca="1" si="382">INDIRECT("'"&amp;F$4&amp;"'!F"&amp;$A25,TRUE)</f>
        <v>0</v>
      </c>
      <c r="H25" s="1" t="str">
        <f t="shared" ca="1" si="312"/>
        <v xml:space="preserve"> </v>
      </c>
      <c r="I25" s="104">
        <f t="shared" ref="I25" ca="1" si="383">INDIRECT("'"&amp;H$4&amp;"'!F"&amp;$A25,TRUE)</f>
        <v>0</v>
      </c>
      <c r="J25" s="1" t="str">
        <f t="shared" ca="1" si="312"/>
        <v xml:space="preserve"> </v>
      </c>
      <c r="K25" s="104">
        <f t="shared" ref="K25" ca="1" si="384">INDIRECT("'"&amp;J$4&amp;"'!F"&amp;$A25,TRUE)</f>
        <v>0</v>
      </c>
      <c r="L25" s="1" t="str">
        <f t="shared" ca="1" si="312"/>
        <v xml:space="preserve"> </v>
      </c>
      <c r="M25" s="104">
        <f t="shared" ref="M25" ca="1" si="385">INDIRECT("'"&amp;L$4&amp;"'!F"&amp;$A25,TRUE)</f>
        <v>0</v>
      </c>
      <c r="N25" s="1" t="str">
        <f t="shared" ca="1" si="312"/>
        <v xml:space="preserve"> </v>
      </c>
      <c r="O25" s="104">
        <f t="shared" ref="O25" ca="1" si="386">INDIRECT("'"&amp;N$4&amp;"'!F"&amp;$A25,TRUE)</f>
        <v>0</v>
      </c>
      <c r="P25" s="1" t="str">
        <f t="shared" ca="1" si="312"/>
        <v xml:space="preserve"> </v>
      </c>
      <c r="Q25" s="104">
        <f t="shared" ref="Q25" ca="1" si="387">INDIRECT("'"&amp;P$4&amp;"'!F"&amp;$A25,TRUE)</f>
        <v>0</v>
      </c>
      <c r="R25" s="1" t="str">
        <f t="shared" ca="1" si="312"/>
        <v xml:space="preserve"> </v>
      </c>
      <c r="S25" s="104">
        <f t="shared" ref="S25" ca="1" si="388">INDIRECT("'"&amp;R$4&amp;"'!F"&amp;$A25,TRUE)</f>
        <v>0</v>
      </c>
      <c r="T25" s="1" t="str">
        <f t="shared" ca="1" si="312"/>
        <v xml:space="preserve"> </v>
      </c>
      <c r="U25" s="104">
        <f t="shared" ref="U25" ca="1" si="389">INDIRECT("'"&amp;T$4&amp;"'!F"&amp;$A25,TRUE)</f>
        <v>0</v>
      </c>
      <c r="V25" s="1" t="str">
        <f t="shared" ca="1" si="312"/>
        <v xml:space="preserve"> </v>
      </c>
      <c r="W25" s="104">
        <f t="shared" ref="W25" ca="1" si="390">INDIRECT("'"&amp;V$4&amp;"'!F"&amp;$A25,TRUE)</f>
        <v>0</v>
      </c>
      <c r="X25" s="1" t="str">
        <f t="shared" ca="1" si="312"/>
        <v xml:space="preserve"> </v>
      </c>
      <c r="Y25" s="104">
        <f t="shared" ref="Y25" ca="1" si="391">INDIRECT("'"&amp;X$4&amp;"'!F"&amp;$A25,TRUE)</f>
        <v>0</v>
      </c>
      <c r="Z25" s="1" t="str">
        <f t="shared" ca="1" si="312"/>
        <v xml:space="preserve"> </v>
      </c>
      <c r="AA25" s="104">
        <f t="shared" ref="AA25" ca="1" si="392">INDIRECT("'"&amp;Z$4&amp;"'!F"&amp;$A25,TRUE)</f>
        <v>0</v>
      </c>
      <c r="AB25" s="1" t="str">
        <f t="shared" ca="1" si="312"/>
        <v xml:space="preserve"> </v>
      </c>
      <c r="AC25" s="104">
        <f t="shared" ref="AC25" ca="1" si="393">INDIRECT("'"&amp;AB$4&amp;"'!F"&amp;$A25,TRUE)</f>
        <v>0</v>
      </c>
      <c r="AD25" s="1" t="str">
        <f t="shared" ca="1" si="312"/>
        <v xml:space="preserve"> </v>
      </c>
      <c r="AE25" s="104">
        <f t="shared" ref="AE25" ca="1" si="394">INDIRECT("'"&amp;AD$4&amp;"'!F"&amp;$A25,TRUE)</f>
        <v>0</v>
      </c>
      <c r="AF25" s="1" t="str">
        <f t="shared" ca="1" si="312"/>
        <v xml:space="preserve"> </v>
      </c>
      <c r="AG25" s="104">
        <f t="shared" ref="AG25" ca="1" si="395">INDIRECT("'"&amp;AF$4&amp;"'!F"&amp;$A25,TRUE)</f>
        <v>0</v>
      </c>
      <c r="AH25" s="1" t="str">
        <f t="shared" ca="1" si="312"/>
        <v xml:space="preserve"> </v>
      </c>
      <c r="AI25" s="104">
        <f t="shared" ref="AI25" ca="1" si="396">INDIRECT("'"&amp;AH$4&amp;"'!F"&amp;$A25,TRUE)</f>
        <v>0</v>
      </c>
      <c r="AJ25" s="1" t="str">
        <f t="shared" ca="1" si="312"/>
        <v xml:space="preserve"> </v>
      </c>
      <c r="AK25" s="104">
        <f t="shared" ref="AK25" ca="1" si="397">INDIRECT("'"&amp;AJ$4&amp;"'!F"&amp;$A25,TRUE)</f>
        <v>0</v>
      </c>
      <c r="AL25" s="1" t="str">
        <f t="shared" ca="1" si="312"/>
        <v xml:space="preserve"> </v>
      </c>
      <c r="AM25" s="104">
        <f t="shared" ref="AM25" ca="1" si="398">INDIRECT("'"&amp;AL$4&amp;"'!F"&amp;$A25,TRUE)</f>
        <v>0</v>
      </c>
      <c r="AN25" s="1" t="str">
        <f t="shared" ca="1" si="312"/>
        <v xml:space="preserve"> </v>
      </c>
      <c r="AO25" s="104">
        <f t="shared" ref="AO25" ca="1" si="399">INDIRECT("'"&amp;AN$4&amp;"'!F"&amp;$A25,TRUE)</f>
        <v>0</v>
      </c>
    </row>
    <row r="26" spans="1:41" x14ac:dyDescent="0.25">
      <c r="A26" s="1">
        <v>37</v>
      </c>
      <c r="B26" s="1" t="str">
        <f t="shared" ca="1" si="36"/>
        <v xml:space="preserve"> </v>
      </c>
      <c r="C26" s="104">
        <f t="shared" ca="1" si="37"/>
        <v>0</v>
      </c>
      <c r="D26" s="1" t="str">
        <f t="shared" ca="1" si="36"/>
        <v xml:space="preserve"> </v>
      </c>
      <c r="E26" s="104">
        <f t="shared" ca="1" si="37"/>
        <v>0</v>
      </c>
      <c r="F26" s="1" t="str">
        <f t="shared" ca="1" si="312"/>
        <v xml:space="preserve"> </v>
      </c>
      <c r="G26" s="104">
        <f t="shared" ref="G26" ca="1" si="400">INDIRECT("'"&amp;F$4&amp;"'!F"&amp;$A26,TRUE)</f>
        <v>0</v>
      </c>
      <c r="H26" s="1" t="str">
        <f t="shared" ca="1" si="312"/>
        <v xml:space="preserve"> </v>
      </c>
      <c r="I26" s="104">
        <f t="shared" ref="I26" ca="1" si="401">INDIRECT("'"&amp;H$4&amp;"'!F"&amp;$A26,TRUE)</f>
        <v>0</v>
      </c>
      <c r="J26" s="1" t="str">
        <f t="shared" ca="1" si="312"/>
        <v xml:space="preserve"> </v>
      </c>
      <c r="K26" s="104">
        <f t="shared" ref="K26" ca="1" si="402">INDIRECT("'"&amp;J$4&amp;"'!F"&amp;$A26,TRUE)</f>
        <v>0</v>
      </c>
      <c r="L26" s="1" t="str">
        <f t="shared" ca="1" si="312"/>
        <v xml:space="preserve"> </v>
      </c>
      <c r="M26" s="104">
        <f t="shared" ref="M26" ca="1" si="403">INDIRECT("'"&amp;L$4&amp;"'!F"&amp;$A26,TRUE)</f>
        <v>0</v>
      </c>
      <c r="N26" s="1" t="str">
        <f t="shared" ca="1" si="312"/>
        <v xml:space="preserve"> </v>
      </c>
      <c r="O26" s="104">
        <f t="shared" ref="O26" ca="1" si="404">INDIRECT("'"&amp;N$4&amp;"'!F"&amp;$A26,TRUE)</f>
        <v>0</v>
      </c>
      <c r="P26" s="1" t="str">
        <f t="shared" ca="1" si="312"/>
        <v xml:space="preserve"> </v>
      </c>
      <c r="Q26" s="104">
        <f t="shared" ref="Q26" ca="1" si="405">INDIRECT("'"&amp;P$4&amp;"'!F"&amp;$A26,TRUE)</f>
        <v>0</v>
      </c>
      <c r="R26" s="1" t="str">
        <f t="shared" ca="1" si="312"/>
        <v xml:space="preserve"> </v>
      </c>
      <c r="S26" s="104">
        <f t="shared" ref="S26" ca="1" si="406">INDIRECT("'"&amp;R$4&amp;"'!F"&amp;$A26,TRUE)</f>
        <v>0</v>
      </c>
      <c r="T26" s="1" t="str">
        <f t="shared" ca="1" si="312"/>
        <v xml:space="preserve"> </v>
      </c>
      <c r="U26" s="104">
        <f t="shared" ref="U26" ca="1" si="407">INDIRECT("'"&amp;T$4&amp;"'!F"&amp;$A26,TRUE)</f>
        <v>0</v>
      </c>
      <c r="V26" s="1" t="str">
        <f t="shared" ca="1" si="312"/>
        <v xml:space="preserve"> </v>
      </c>
      <c r="W26" s="104">
        <f t="shared" ref="W26" ca="1" si="408">INDIRECT("'"&amp;V$4&amp;"'!F"&amp;$A26,TRUE)</f>
        <v>0</v>
      </c>
      <c r="X26" s="1" t="str">
        <f t="shared" ca="1" si="312"/>
        <v xml:space="preserve"> </v>
      </c>
      <c r="Y26" s="104">
        <f t="shared" ref="Y26" ca="1" si="409">INDIRECT("'"&amp;X$4&amp;"'!F"&amp;$A26,TRUE)</f>
        <v>0</v>
      </c>
      <c r="Z26" s="1" t="str">
        <f t="shared" ca="1" si="312"/>
        <v xml:space="preserve"> </v>
      </c>
      <c r="AA26" s="104">
        <f t="shared" ref="AA26" ca="1" si="410">INDIRECT("'"&amp;Z$4&amp;"'!F"&amp;$A26,TRUE)</f>
        <v>0</v>
      </c>
      <c r="AB26" s="1" t="str">
        <f t="shared" ca="1" si="312"/>
        <v xml:space="preserve"> </v>
      </c>
      <c r="AC26" s="104">
        <f t="shared" ref="AC26" ca="1" si="411">INDIRECT("'"&amp;AB$4&amp;"'!F"&amp;$A26,TRUE)</f>
        <v>0</v>
      </c>
      <c r="AD26" s="1" t="str">
        <f t="shared" ca="1" si="312"/>
        <v xml:space="preserve"> </v>
      </c>
      <c r="AE26" s="104">
        <f t="shared" ref="AE26" ca="1" si="412">INDIRECT("'"&amp;AD$4&amp;"'!F"&amp;$A26,TRUE)</f>
        <v>0</v>
      </c>
      <c r="AF26" s="1" t="str">
        <f t="shared" ca="1" si="312"/>
        <v xml:space="preserve"> </v>
      </c>
      <c r="AG26" s="104">
        <f t="shared" ref="AG26" ca="1" si="413">INDIRECT("'"&amp;AF$4&amp;"'!F"&amp;$A26,TRUE)</f>
        <v>0</v>
      </c>
      <c r="AH26" s="1" t="str">
        <f t="shared" ca="1" si="312"/>
        <v xml:space="preserve"> </v>
      </c>
      <c r="AI26" s="104">
        <f t="shared" ref="AI26" ca="1" si="414">INDIRECT("'"&amp;AH$4&amp;"'!F"&amp;$A26,TRUE)</f>
        <v>0</v>
      </c>
      <c r="AJ26" s="1" t="str">
        <f t="shared" ca="1" si="312"/>
        <v xml:space="preserve"> </v>
      </c>
      <c r="AK26" s="104">
        <f t="shared" ref="AK26" ca="1" si="415">INDIRECT("'"&amp;AJ$4&amp;"'!F"&amp;$A26,TRUE)</f>
        <v>0</v>
      </c>
      <c r="AL26" s="1" t="str">
        <f t="shared" ca="1" si="312"/>
        <v xml:space="preserve"> </v>
      </c>
      <c r="AM26" s="104">
        <f t="shared" ref="AM26" ca="1" si="416">INDIRECT("'"&amp;AL$4&amp;"'!F"&amp;$A26,TRUE)</f>
        <v>0</v>
      </c>
      <c r="AN26" s="1" t="str">
        <f t="shared" ca="1" si="312"/>
        <v xml:space="preserve"> </v>
      </c>
      <c r="AO26" s="104">
        <f t="shared" ref="AO26" ca="1" si="417">INDIRECT("'"&amp;AN$4&amp;"'!F"&amp;$A26,TRUE)</f>
        <v>0</v>
      </c>
    </row>
    <row r="27" spans="1:41" x14ac:dyDescent="0.25">
      <c r="A27" s="1">
        <v>38</v>
      </c>
      <c r="B27" s="1" t="str">
        <f t="shared" ca="1" si="36"/>
        <v xml:space="preserve"> </v>
      </c>
      <c r="C27" s="104">
        <f t="shared" ca="1" si="37"/>
        <v>0</v>
      </c>
      <c r="D27" s="1" t="str">
        <f t="shared" ca="1" si="36"/>
        <v xml:space="preserve"> </v>
      </c>
      <c r="E27" s="104">
        <f t="shared" ca="1" si="37"/>
        <v>0</v>
      </c>
      <c r="F27" s="1" t="str">
        <f t="shared" ca="1" si="312"/>
        <v xml:space="preserve"> </v>
      </c>
      <c r="G27" s="104">
        <f t="shared" ref="G27" ca="1" si="418">INDIRECT("'"&amp;F$4&amp;"'!F"&amp;$A27,TRUE)</f>
        <v>0</v>
      </c>
      <c r="H27" s="1" t="str">
        <f t="shared" ca="1" si="312"/>
        <v xml:space="preserve"> </v>
      </c>
      <c r="I27" s="104">
        <f t="shared" ref="I27" ca="1" si="419">INDIRECT("'"&amp;H$4&amp;"'!F"&amp;$A27,TRUE)</f>
        <v>0</v>
      </c>
      <c r="J27" s="1" t="str">
        <f t="shared" ca="1" si="312"/>
        <v xml:space="preserve"> </v>
      </c>
      <c r="K27" s="104">
        <f t="shared" ref="K27" ca="1" si="420">INDIRECT("'"&amp;J$4&amp;"'!F"&amp;$A27,TRUE)</f>
        <v>0</v>
      </c>
      <c r="L27" s="1" t="str">
        <f t="shared" ca="1" si="312"/>
        <v xml:space="preserve"> </v>
      </c>
      <c r="M27" s="104">
        <f t="shared" ref="M27" ca="1" si="421">INDIRECT("'"&amp;L$4&amp;"'!F"&amp;$A27,TRUE)</f>
        <v>0</v>
      </c>
      <c r="N27" s="1" t="str">
        <f t="shared" ca="1" si="312"/>
        <v xml:space="preserve"> </v>
      </c>
      <c r="O27" s="104">
        <f t="shared" ref="O27" ca="1" si="422">INDIRECT("'"&amp;N$4&amp;"'!F"&amp;$A27,TRUE)</f>
        <v>0</v>
      </c>
      <c r="P27" s="1" t="str">
        <f t="shared" ca="1" si="312"/>
        <v xml:space="preserve"> </v>
      </c>
      <c r="Q27" s="104">
        <f t="shared" ref="Q27" ca="1" si="423">INDIRECT("'"&amp;P$4&amp;"'!F"&amp;$A27,TRUE)</f>
        <v>0</v>
      </c>
      <c r="R27" s="1" t="str">
        <f t="shared" ca="1" si="312"/>
        <v xml:space="preserve"> </v>
      </c>
      <c r="S27" s="104">
        <f t="shared" ref="S27" ca="1" si="424">INDIRECT("'"&amp;R$4&amp;"'!F"&amp;$A27,TRUE)</f>
        <v>0</v>
      </c>
      <c r="T27" s="1" t="str">
        <f t="shared" ca="1" si="312"/>
        <v xml:space="preserve"> </v>
      </c>
      <c r="U27" s="104">
        <f t="shared" ref="U27" ca="1" si="425">INDIRECT("'"&amp;T$4&amp;"'!F"&amp;$A27,TRUE)</f>
        <v>0</v>
      </c>
      <c r="V27" s="1" t="str">
        <f t="shared" ca="1" si="312"/>
        <v xml:space="preserve"> </v>
      </c>
      <c r="W27" s="104">
        <f t="shared" ref="W27" ca="1" si="426">INDIRECT("'"&amp;V$4&amp;"'!F"&amp;$A27,TRUE)</f>
        <v>0</v>
      </c>
      <c r="X27" s="1" t="str">
        <f t="shared" ca="1" si="312"/>
        <v xml:space="preserve"> </v>
      </c>
      <c r="Y27" s="104">
        <f t="shared" ref="Y27" ca="1" si="427">INDIRECT("'"&amp;X$4&amp;"'!F"&amp;$A27,TRUE)</f>
        <v>0</v>
      </c>
      <c r="Z27" s="1" t="str">
        <f t="shared" ca="1" si="312"/>
        <v xml:space="preserve"> </v>
      </c>
      <c r="AA27" s="104">
        <f t="shared" ref="AA27" ca="1" si="428">INDIRECT("'"&amp;Z$4&amp;"'!F"&amp;$A27,TRUE)</f>
        <v>0</v>
      </c>
      <c r="AB27" s="1" t="str">
        <f t="shared" ca="1" si="312"/>
        <v xml:space="preserve"> </v>
      </c>
      <c r="AC27" s="104">
        <f t="shared" ref="AC27" ca="1" si="429">INDIRECT("'"&amp;AB$4&amp;"'!F"&amp;$A27,TRUE)</f>
        <v>0</v>
      </c>
      <c r="AD27" s="1" t="str">
        <f t="shared" ca="1" si="312"/>
        <v xml:space="preserve"> </v>
      </c>
      <c r="AE27" s="104">
        <f t="shared" ref="AE27" ca="1" si="430">INDIRECT("'"&amp;AD$4&amp;"'!F"&amp;$A27,TRUE)</f>
        <v>0</v>
      </c>
      <c r="AF27" s="1" t="str">
        <f t="shared" ca="1" si="312"/>
        <v xml:space="preserve"> </v>
      </c>
      <c r="AG27" s="104">
        <f t="shared" ref="AG27" ca="1" si="431">INDIRECT("'"&amp;AF$4&amp;"'!F"&amp;$A27,TRUE)</f>
        <v>0</v>
      </c>
      <c r="AH27" s="1" t="str">
        <f t="shared" ca="1" si="312"/>
        <v xml:space="preserve"> </v>
      </c>
      <c r="AI27" s="104">
        <f t="shared" ref="AI27" ca="1" si="432">INDIRECT("'"&amp;AH$4&amp;"'!F"&amp;$A27,TRUE)</f>
        <v>0</v>
      </c>
      <c r="AJ27" s="1" t="str">
        <f t="shared" ca="1" si="312"/>
        <v xml:space="preserve"> </v>
      </c>
      <c r="AK27" s="104">
        <f t="shared" ref="AK27" ca="1" si="433">INDIRECT("'"&amp;AJ$4&amp;"'!F"&amp;$A27,TRUE)</f>
        <v>0</v>
      </c>
      <c r="AL27" s="1" t="str">
        <f t="shared" ca="1" si="312"/>
        <v xml:space="preserve"> </v>
      </c>
      <c r="AM27" s="104">
        <f t="shared" ref="AM27" ca="1" si="434">INDIRECT("'"&amp;AL$4&amp;"'!F"&amp;$A27,TRUE)</f>
        <v>0</v>
      </c>
      <c r="AN27" s="1" t="str">
        <f t="shared" ca="1" si="312"/>
        <v xml:space="preserve"> </v>
      </c>
      <c r="AO27" s="104">
        <f t="shared" ref="AO27" ca="1" si="435">INDIRECT("'"&amp;AN$4&amp;"'!F"&amp;$A27,TRUE)</f>
        <v>0</v>
      </c>
    </row>
    <row r="28" spans="1:41" x14ac:dyDescent="0.25">
      <c r="A28" s="1">
        <v>39</v>
      </c>
      <c r="B28" s="1" t="str">
        <f t="shared" ca="1" si="36"/>
        <v xml:space="preserve"> </v>
      </c>
      <c r="C28" s="104">
        <f t="shared" ca="1" si="37"/>
        <v>0</v>
      </c>
      <c r="D28" s="1" t="str">
        <f t="shared" ca="1" si="36"/>
        <v xml:space="preserve"> </v>
      </c>
      <c r="E28" s="104">
        <f t="shared" ca="1" si="37"/>
        <v>0</v>
      </c>
      <c r="F28" s="1" t="str">
        <f t="shared" ca="1" si="312"/>
        <v xml:space="preserve"> </v>
      </c>
      <c r="G28" s="104">
        <f t="shared" ref="G28" ca="1" si="436">INDIRECT("'"&amp;F$4&amp;"'!F"&amp;$A28,TRUE)</f>
        <v>0</v>
      </c>
      <c r="H28" s="1" t="str">
        <f t="shared" ca="1" si="312"/>
        <v xml:space="preserve"> </v>
      </c>
      <c r="I28" s="104">
        <f t="shared" ref="I28" ca="1" si="437">INDIRECT("'"&amp;H$4&amp;"'!F"&amp;$A28,TRUE)</f>
        <v>0</v>
      </c>
      <c r="J28" s="1" t="str">
        <f t="shared" ca="1" si="312"/>
        <v xml:space="preserve"> </v>
      </c>
      <c r="K28" s="104">
        <f t="shared" ref="K28" ca="1" si="438">INDIRECT("'"&amp;J$4&amp;"'!F"&amp;$A28,TRUE)</f>
        <v>0</v>
      </c>
      <c r="L28" s="1" t="str">
        <f t="shared" ca="1" si="312"/>
        <v xml:space="preserve"> </v>
      </c>
      <c r="M28" s="104">
        <f t="shared" ref="M28" ca="1" si="439">INDIRECT("'"&amp;L$4&amp;"'!F"&amp;$A28,TRUE)</f>
        <v>0</v>
      </c>
      <c r="N28" s="1" t="str">
        <f t="shared" ca="1" si="312"/>
        <v xml:space="preserve"> </v>
      </c>
      <c r="O28" s="104">
        <f t="shared" ref="O28" ca="1" si="440">INDIRECT("'"&amp;N$4&amp;"'!F"&amp;$A28,TRUE)</f>
        <v>0</v>
      </c>
      <c r="P28" s="1" t="str">
        <f t="shared" ca="1" si="312"/>
        <v xml:space="preserve"> </v>
      </c>
      <c r="Q28" s="104">
        <f t="shared" ref="Q28" ca="1" si="441">INDIRECT("'"&amp;P$4&amp;"'!F"&amp;$A28,TRUE)</f>
        <v>0</v>
      </c>
      <c r="R28" s="1" t="str">
        <f t="shared" ca="1" si="312"/>
        <v xml:space="preserve"> </v>
      </c>
      <c r="S28" s="104">
        <f t="shared" ref="S28" ca="1" si="442">INDIRECT("'"&amp;R$4&amp;"'!F"&amp;$A28,TRUE)</f>
        <v>0</v>
      </c>
      <c r="T28" s="1" t="str">
        <f t="shared" ca="1" si="312"/>
        <v xml:space="preserve"> </v>
      </c>
      <c r="U28" s="104">
        <f t="shared" ref="U28" ca="1" si="443">INDIRECT("'"&amp;T$4&amp;"'!F"&amp;$A28,TRUE)</f>
        <v>0</v>
      </c>
      <c r="V28" s="1" t="str">
        <f t="shared" ca="1" si="312"/>
        <v xml:space="preserve"> </v>
      </c>
      <c r="W28" s="104">
        <f t="shared" ref="W28" ca="1" si="444">INDIRECT("'"&amp;V$4&amp;"'!F"&amp;$A28,TRUE)</f>
        <v>0</v>
      </c>
      <c r="X28" s="1" t="str">
        <f t="shared" ca="1" si="312"/>
        <v xml:space="preserve"> </v>
      </c>
      <c r="Y28" s="104">
        <f t="shared" ref="Y28" ca="1" si="445">INDIRECT("'"&amp;X$4&amp;"'!F"&amp;$A28,TRUE)</f>
        <v>0</v>
      </c>
      <c r="Z28" s="1" t="str">
        <f t="shared" ca="1" si="312"/>
        <v xml:space="preserve"> </v>
      </c>
      <c r="AA28" s="104">
        <f t="shared" ref="AA28" ca="1" si="446">INDIRECT("'"&amp;Z$4&amp;"'!F"&amp;$A28,TRUE)</f>
        <v>0</v>
      </c>
      <c r="AB28" s="1" t="str">
        <f t="shared" ca="1" si="312"/>
        <v xml:space="preserve"> </v>
      </c>
      <c r="AC28" s="104">
        <f t="shared" ref="AC28" ca="1" si="447">INDIRECT("'"&amp;AB$4&amp;"'!F"&amp;$A28,TRUE)</f>
        <v>0</v>
      </c>
      <c r="AD28" s="1" t="str">
        <f t="shared" ca="1" si="312"/>
        <v xml:space="preserve"> </v>
      </c>
      <c r="AE28" s="104">
        <f t="shared" ref="AE28" ca="1" si="448">INDIRECT("'"&amp;AD$4&amp;"'!F"&amp;$A28,TRUE)</f>
        <v>0</v>
      </c>
      <c r="AF28" s="1" t="str">
        <f t="shared" ca="1" si="312"/>
        <v xml:space="preserve"> </v>
      </c>
      <c r="AG28" s="104">
        <f t="shared" ref="AG28" ca="1" si="449">INDIRECT("'"&amp;AF$4&amp;"'!F"&amp;$A28,TRUE)</f>
        <v>0</v>
      </c>
      <c r="AH28" s="1" t="str">
        <f t="shared" ca="1" si="312"/>
        <v xml:space="preserve"> </v>
      </c>
      <c r="AI28" s="104">
        <f t="shared" ref="AI28" ca="1" si="450">INDIRECT("'"&amp;AH$4&amp;"'!F"&amp;$A28,TRUE)</f>
        <v>0</v>
      </c>
      <c r="AJ28" s="1" t="str">
        <f t="shared" ca="1" si="312"/>
        <v xml:space="preserve"> </v>
      </c>
      <c r="AK28" s="104">
        <f t="shared" ref="AK28" ca="1" si="451">INDIRECT("'"&amp;AJ$4&amp;"'!F"&amp;$A28,TRUE)</f>
        <v>0</v>
      </c>
      <c r="AL28" s="1" t="str">
        <f t="shared" ca="1" si="312"/>
        <v xml:space="preserve"> </v>
      </c>
      <c r="AM28" s="104">
        <f t="shared" ref="AM28" ca="1" si="452">INDIRECT("'"&amp;AL$4&amp;"'!F"&amp;$A28,TRUE)</f>
        <v>0</v>
      </c>
      <c r="AN28" s="1" t="str">
        <f t="shared" ca="1" si="312"/>
        <v xml:space="preserve"> </v>
      </c>
      <c r="AO28" s="104">
        <f t="shared" ref="AO28" ca="1" si="453">INDIRECT("'"&amp;AN$4&amp;"'!F"&amp;$A28,TRUE)</f>
        <v>0</v>
      </c>
    </row>
    <row r="29" spans="1:41" x14ac:dyDescent="0.25">
      <c r="A29" s="1">
        <v>40</v>
      </c>
      <c r="B29" s="1" t="str">
        <f t="shared" ca="1" si="36"/>
        <v xml:space="preserve"> </v>
      </c>
      <c r="C29" s="104">
        <f t="shared" ca="1" si="37"/>
        <v>0</v>
      </c>
      <c r="D29" s="1" t="str">
        <f t="shared" ca="1" si="36"/>
        <v xml:space="preserve"> </v>
      </c>
      <c r="E29" s="104">
        <f t="shared" ca="1" si="37"/>
        <v>0</v>
      </c>
      <c r="F29" s="1" t="str">
        <f t="shared" ca="1" si="312"/>
        <v xml:space="preserve"> </v>
      </c>
      <c r="G29" s="104">
        <f t="shared" ref="G29" ca="1" si="454">INDIRECT("'"&amp;F$4&amp;"'!F"&amp;$A29,TRUE)</f>
        <v>0</v>
      </c>
      <c r="H29" s="1" t="str">
        <f t="shared" ca="1" si="312"/>
        <v xml:space="preserve"> </v>
      </c>
      <c r="I29" s="104">
        <f t="shared" ref="I29" ca="1" si="455">INDIRECT("'"&amp;H$4&amp;"'!F"&amp;$A29,TRUE)</f>
        <v>0</v>
      </c>
      <c r="J29" s="1" t="str">
        <f t="shared" ca="1" si="312"/>
        <v xml:space="preserve"> </v>
      </c>
      <c r="K29" s="104">
        <f t="shared" ref="K29" ca="1" si="456">INDIRECT("'"&amp;J$4&amp;"'!F"&amp;$A29,TRUE)</f>
        <v>0</v>
      </c>
      <c r="L29" s="1" t="str">
        <f t="shared" ca="1" si="312"/>
        <v xml:space="preserve"> </v>
      </c>
      <c r="M29" s="104">
        <f t="shared" ref="M29" ca="1" si="457">INDIRECT("'"&amp;L$4&amp;"'!F"&amp;$A29,TRUE)</f>
        <v>0</v>
      </c>
      <c r="N29" s="1" t="str">
        <f t="shared" ca="1" si="312"/>
        <v xml:space="preserve"> </v>
      </c>
      <c r="O29" s="104">
        <f t="shared" ref="O29" ca="1" si="458">INDIRECT("'"&amp;N$4&amp;"'!F"&amp;$A29,TRUE)</f>
        <v>0</v>
      </c>
      <c r="P29" s="1" t="str">
        <f t="shared" ca="1" si="312"/>
        <v xml:space="preserve"> </v>
      </c>
      <c r="Q29" s="104">
        <f t="shared" ref="Q29" ca="1" si="459">INDIRECT("'"&amp;P$4&amp;"'!F"&amp;$A29,TRUE)</f>
        <v>0</v>
      </c>
      <c r="R29" s="1" t="str">
        <f t="shared" ca="1" si="312"/>
        <v xml:space="preserve"> </v>
      </c>
      <c r="S29" s="104">
        <f t="shared" ref="S29" ca="1" si="460">INDIRECT("'"&amp;R$4&amp;"'!F"&amp;$A29,TRUE)</f>
        <v>0</v>
      </c>
      <c r="T29" s="1" t="str">
        <f t="shared" ca="1" si="312"/>
        <v xml:space="preserve"> </v>
      </c>
      <c r="U29" s="104">
        <f t="shared" ref="U29" ca="1" si="461">INDIRECT("'"&amp;T$4&amp;"'!F"&amp;$A29,TRUE)</f>
        <v>0</v>
      </c>
      <c r="V29" s="1" t="str">
        <f t="shared" ca="1" si="312"/>
        <v xml:space="preserve"> </v>
      </c>
      <c r="W29" s="104">
        <f t="shared" ref="W29" ca="1" si="462">INDIRECT("'"&amp;V$4&amp;"'!F"&amp;$A29,TRUE)</f>
        <v>0</v>
      </c>
      <c r="X29" s="1" t="str">
        <f t="shared" ca="1" si="312"/>
        <v xml:space="preserve"> </v>
      </c>
      <c r="Y29" s="104">
        <f t="shared" ref="Y29" ca="1" si="463">INDIRECT("'"&amp;X$4&amp;"'!F"&amp;$A29,TRUE)</f>
        <v>0</v>
      </c>
      <c r="Z29" s="1" t="str">
        <f t="shared" ca="1" si="312"/>
        <v xml:space="preserve"> </v>
      </c>
      <c r="AA29" s="104">
        <f t="shared" ref="AA29" ca="1" si="464">INDIRECT("'"&amp;Z$4&amp;"'!F"&amp;$A29,TRUE)</f>
        <v>0</v>
      </c>
      <c r="AB29" s="1" t="str">
        <f t="shared" ca="1" si="312"/>
        <v xml:space="preserve"> </v>
      </c>
      <c r="AC29" s="104">
        <f t="shared" ref="AC29" ca="1" si="465">INDIRECT("'"&amp;AB$4&amp;"'!F"&amp;$A29,TRUE)</f>
        <v>0</v>
      </c>
      <c r="AD29" s="1" t="str">
        <f t="shared" ca="1" si="312"/>
        <v xml:space="preserve"> </v>
      </c>
      <c r="AE29" s="104">
        <f t="shared" ref="AE29" ca="1" si="466">INDIRECT("'"&amp;AD$4&amp;"'!F"&amp;$A29,TRUE)</f>
        <v>0</v>
      </c>
      <c r="AF29" s="1" t="str">
        <f t="shared" ca="1" si="312"/>
        <v xml:space="preserve"> </v>
      </c>
      <c r="AG29" s="104">
        <f t="shared" ref="AG29" ca="1" si="467">INDIRECT("'"&amp;AF$4&amp;"'!F"&amp;$A29,TRUE)</f>
        <v>0</v>
      </c>
      <c r="AH29" s="1" t="str">
        <f t="shared" ca="1" si="312"/>
        <v xml:space="preserve"> </v>
      </c>
      <c r="AI29" s="104">
        <f t="shared" ref="AI29" ca="1" si="468">INDIRECT("'"&amp;AH$4&amp;"'!F"&amp;$A29,TRUE)</f>
        <v>0</v>
      </c>
      <c r="AJ29" s="1" t="str">
        <f t="shared" ca="1" si="312"/>
        <v xml:space="preserve"> </v>
      </c>
      <c r="AK29" s="104">
        <f t="shared" ref="AK29" ca="1" si="469">INDIRECT("'"&amp;AJ$4&amp;"'!F"&amp;$A29,TRUE)</f>
        <v>0</v>
      </c>
      <c r="AL29" s="1" t="str">
        <f t="shared" ca="1" si="312"/>
        <v xml:space="preserve"> </v>
      </c>
      <c r="AM29" s="104">
        <f t="shared" ref="AM29" ca="1" si="470">INDIRECT("'"&amp;AL$4&amp;"'!F"&amp;$A29,TRUE)</f>
        <v>0</v>
      </c>
      <c r="AN29" s="1" t="str">
        <f t="shared" ca="1" si="312"/>
        <v xml:space="preserve"> </v>
      </c>
      <c r="AO29" s="104">
        <f t="shared" ref="AO29" ca="1" si="471">INDIRECT("'"&amp;AN$4&amp;"'!F"&amp;$A29,TRUE)</f>
        <v>0</v>
      </c>
    </row>
    <row r="32" spans="1:41" x14ac:dyDescent="0.25">
      <c r="A32">
        <v>1</v>
      </c>
      <c r="B32">
        <v>1</v>
      </c>
      <c r="D32" t="str">
        <f ca="1">TRIM(HLOOKUP(A32,$B$3:$AO$29,B32+2,0))</f>
        <v/>
      </c>
      <c r="E32" t="str">
        <f ca="1">IF(HLOOKUP(A32+1,$B$3:$AO$29,B32+2,0)=0,"",HLOOKUP(A32+1,$B$3:$AO$29,B32+2,0))</f>
        <v/>
      </c>
      <c r="H32" s="160" t="str">
        <f>HYPERLINK("#interni_jmenny_seznam","označení seznamu")</f>
        <v>označení seznamu</v>
      </c>
    </row>
    <row r="33" spans="1:5" x14ac:dyDescent="0.25">
      <c r="A33" s="1">
        <f t="shared" ref="A33:A96" si="472">IF(B32&gt;B33,A32+2,A32)</f>
        <v>1</v>
      </c>
      <c r="B33">
        <v>2</v>
      </c>
      <c r="D33" s="1" t="str">
        <f t="shared" ref="D33:D96" ca="1" si="473">TRIM(HLOOKUP(A33,$B$3:$AO$29,B33+2,0))</f>
        <v/>
      </c>
      <c r="E33" s="1" t="str">
        <f t="shared" ref="E33:E96" ca="1" si="474">IF(HLOOKUP(A33+1,$B$3:$AO$29,B33+2,0)=0,"",HLOOKUP(A33+1,$B$3:$AO$29,B33+2,0))</f>
        <v/>
      </c>
    </row>
    <row r="34" spans="1:5" x14ac:dyDescent="0.25">
      <c r="A34" s="1">
        <f t="shared" si="472"/>
        <v>1</v>
      </c>
      <c r="B34">
        <v>3</v>
      </c>
      <c r="D34" s="1" t="str">
        <f t="shared" ca="1" si="473"/>
        <v/>
      </c>
      <c r="E34" s="1" t="str">
        <f t="shared" ca="1" si="474"/>
        <v/>
      </c>
    </row>
    <row r="35" spans="1:5" x14ac:dyDescent="0.25">
      <c r="A35" s="1">
        <f t="shared" si="472"/>
        <v>1</v>
      </c>
      <c r="B35" s="1">
        <v>4</v>
      </c>
      <c r="D35" s="1" t="str">
        <f t="shared" ca="1" si="473"/>
        <v/>
      </c>
      <c r="E35" s="1" t="str">
        <f t="shared" ca="1" si="474"/>
        <v/>
      </c>
    </row>
    <row r="36" spans="1:5" x14ac:dyDescent="0.25">
      <c r="A36" s="1">
        <f t="shared" si="472"/>
        <v>1</v>
      </c>
      <c r="B36" s="1">
        <v>5</v>
      </c>
      <c r="D36" s="1" t="str">
        <f t="shared" ca="1" si="473"/>
        <v/>
      </c>
      <c r="E36" s="1" t="str">
        <f t="shared" ca="1" si="474"/>
        <v/>
      </c>
    </row>
    <row r="37" spans="1:5" x14ac:dyDescent="0.25">
      <c r="A37" s="1">
        <f t="shared" si="472"/>
        <v>1</v>
      </c>
      <c r="B37" s="1">
        <v>6</v>
      </c>
      <c r="D37" s="1" t="str">
        <f t="shared" ca="1" si="473"/>
        <v/>
      </c>
      <c r="E37" s="1" t="str">
        <f t="shared" ca="1" si="474"/>
        <v/>
      </c>
    </row>
    <row r="38" spans="1:5" x14ac:dyDescent="0.25">
      <c r="A38" s="1">
        <f t="shared" si="472"/>
        <v>1</v>
      </c>
      <c r="B38" s="1">
        <v>7</v>
      </c>
      <c r="D38" s="1" t="str">
        <f t="shared" ca="1" si="473"/>
        <v/>
      </c>
      <c r="E38" s="1" t="str">
        <f t="shared" ca="1" si="474"/>
        <v/>
      </c>
    </row>
    <row r="39" spans="1:5" x14ac:dyDescent="0.25">
      <c r="A39" s="1">
        <f t="shared" si="472"/>
        <v>1</v>
      </c>
      <c r="B39" s="1">
        <v>8</v>
      </c>
      <c r="D39" s="1" t="str">
        <f t="shared" ca="1" si="473"/>
        <v/>
      </c>
      <c r="E39" s="1" t="str">
        <f t="shared" ca="1" si="474"/>
        <v/>
      </c>
    </row>
    <row r="40" spans="1:5" x14ac:dyDescent="0.25">
      <c r="A40" s="1">
        <f t="shared" si="472"/>
        <v>1</v>
      </c>
      <c r="B40" s="1">
        <v>9</v>
      </c>
      <c r="D40" s="1" t="str">
        <f t="shared" ca="1" si="473"/>
        <v/>
      </c>
      <c r="E40" s="1" t="str">
        <f t="shared" ca="1" si="474"/>
        <v/>
      </c>
    </row>
    <row r="41" spans="1:5" x14ac:dyDescent="0.25">
      <c r="A41" s="1">
        <f t="shared" si="472"/>
        <v>1</v>
      </c>
      <c r="B41" s="1">
        <v>10</v>
      </c>
      <c r="D41" s="1" t="str">
        <f t="shared" ca="1" si="473"/>
        <v/>
      </c>
      <c r="E41" s="1" t="str">
        <f t="shared" ca="1" si="474"/>
        <v/>
      </c>
    </row>
    <row r="42" spans="1:5" x14ac:dyDescent="0.25">
      <c r="A42" s="1">
        <f t="shared" si="472"/>
        <v>1</v>
      </c>
      <c r="B42" s="1">
        <v>11</v>
      </c>
      <c r="D42" s="1" t="str">
        <f t="shared" ca="1" si="473"/>
        <v/>
      </c>
      <c r="E42" s="1" t="str">
        <f t="shared" ca="1" si="474"/>
        <v/>
      </c>
    </row>
    <row r="43" spans="1:5" x14ac:dyDescent="0.25">
      <c r="A43" s="1">
        <f t="shared" si="472"/>
        <v>1</v>
      </c>
      <c r="B43" s="1">
        <v>12</v>
      </c>
      <c r="D43" s="1" t="str">
        <f t="shared" ca="1" si="473"/>
        <v/>
      </c>
      <c r="E43" s="1" t="str">
        <f t="shared" ca="1" si="474"/>
        <v/>
      </c>
    </row>
    <row r="44" spans="1:5" x14ac:dyDescent="0.25">
      <c r="A44" s="1">
        <f t="shared" si="472"/>
        <v>1</v>
      </c>
      <c r="B44" s="1">
        <v>13</v>
      </c>
      <c r="D44" s="1" t="str">
        <f t="shared" ca="1" si="473"/>
        <v/>
      </c>
      <c r="E44" s="1" t="str">
        <f t="shared" ca="1" si="474"/>
        <v/>
      </c>
    </row>
    <row r="45" spans="1:5" x14ac:dyDescent="0.25">
      <c r="A45" s="1">
        <f t="shared" si="472"/>
        <v>1</v>
      </c>
      <c r="B45" s="1">
        <v>14</v>
      </c>
      <c r="D45" s="1" t="str">
        <f t="shared" ca="1" si="473"/>
        <v/>
      </c>
      <c r="E45" s="1" t="str">
        <f t="shared" ca="1" si="474"/>
        <v/>
      </c>
    </row>
    <row r="46" spans="1:5" x14ac:dyDescent="0.25">
      <c r="A46" s="1">
        <f t="shared" si="472"/>
        <v>1</v>
      </c>
      <c r="B46" s="1">
        <v>15</v>
      </c>
      <c r="D46" s="1" t="str">
        <f t="shared" ca="1" si="473"/>
        <v/>
      </c>
      <c r="E46" s="1" t="str">
        <f t="shared" ca="1" si="474"/>
        <v/>
      </c>
    </row>
    <row r="47" spans="1:5" x14ac:dyDescent="0.25">
      <c r="A47" s="1">
        <f t="shared" si="472"/>
        <v>1</v>
      </c>
      <c r="B47" s="1">
        <v>16</v>
      </c>
      <c r="D47" s="1" t="str">
        <f t="shared" ca="1" si="473"/>
        <v/>
      </c>
      <c r="E47" s="1" t="str">
        <f t="shared" ca="1" si="474"/>
        <v/>
      </c>
    </row>
    <row r="48" spans="1:5" x14ac:dyDescent="0.25">
      <c r="A48" s="1">
        <f t="shared" si="472"/>
        <v>1</v>
      </c>
      <c r="B48" s="1">
        <v>17</v>
      </c>
      <c r="D48" s="1" t="str">
        <f t="shared" ca="1" si="473"/>
        <v/>
      </c>
      <c r="E48" s="1" t="str">
        <f t="shared" ca="1" si="474"/>
        <v/>
      </c>
    </row>
    <row r="49" spans="1:5" x14ac:dyDescent="0.25">
      <c r="A49" s="1">
        <f t="shared" si="472"/>
        <v>1</v>
      </c>
      <c r="B49" s="1">
        <v>18</v>
      </c>
      <c r="D49" s="1" t="str">
        <f t="shared" ca="1" si="473"/>
        <v/>
      </c>
      <c r="E49" s="1" t="str">
        <f t="shared" ca="1" si="474"/>
        <v/>
      </c>
    </row>
    <row r="50" spans="1:5" x14ac:dyDescent="0.25">
      <c r="A50" s="1">
        <f t="shared" si="472"/>
        <v>1</v>
      </c>
      <c r="B50" s="1">
        <v>19</v>
      </c>
      <c r="D50" s="1" t="str">
        <f t="shared" ca="1" si="473"/>
        <v/>
      </c>
      <c r="E50" s="1" t="str">
        <f t="shared" ca="1" si="474"/>
        <v/>
      </c>
    </row>
    <row r="51" spans="1:5" x14ac:dyDescent="0.25">
      <c r="A51" s="1">
        <f t="shared" si="472"/>
        <v>1</v>
      </c>
      <c r="B51" s="1">
        <v>20</v>
      </c>
      <c r="D51" s="1" t="str">
        <f t="shared" ca="1" si="473"/>
        <v/>
      </c>
      <c r="E51" s="1" t="str">
        <f t="shared" ca="1" si="474"/>
        <v/>
      </c>
    </row>
    <row r="52" spans="1:5" x14ac:dyDescent="0.25">
      <c r="A52" s="1">
        <f t="shared" si="472"/>
        <v>1</v>
      </c>
      <c r="B52" s="1">
        <v>21</v>
      </c>
      <c r="D52" s="1" t="str">
        <f t="shared" ca="1" si="473"/>
        <v/>
      </c>
      <c r="E52" s="1" t="str">
        <f t="shared" ca="1" si="474"/>
        <v/>
      </c>
    </row>
    <row r="53" spans="1:5" x14ac:dyDescent="0.25">
      <c r="A53" s="1">
        <f t="shared" si="472"/>
        <v>1</v>
      </c>
      <c r="B53" s="1">
        <v>22</v>
      </c>
      <c r="D53" s="1" t="str">
        <f t="shared" ca="1" si="473"/>
        <v/>
      </c>
      <c r="E53" s="1" t="str">
        <f t="shared" ca="1" si="474"/>
        <v/>
      </c>
    </row>
    <row r="54" spans="1:5" x14ac:dyDescent="0.25">
      <c r="A54" s="1">
        <f t="shared" si="472"/>
        <v>1</v>
      </c>
      <c r="B54" s="1">
        <v>23</v>
      </c>
      <c r="D54" s="1" t="str">
        <f t="shared" ca="1" si="473"/>
        <v/>
      </c>
      <c r="E54" s="1" t="str">
        <f t="shared" ca="1" si="474"/>
        <v/>
      </c>
    </row>
    <row r="55" spans="1:5" x14ac:dyDescent="0.25">
      <c r="A55" s="1">
        <f t="shared" si="472"/>
        <v>1</v>
      </c>
      <c r="B55" s="1">
        <v>24</v>
      </c>
      <c r="D55" s="1" t="str">
        <f t="shared" ca="1" si="473"/>
        <v/>
      </c>
      <c r="E55" s="1" t="str">
        <f t="shared" ca="1" si="474"/>
        <v/>
      </c>
    </row>
    <row r="56" spans="1:5" x14ac:dyDescent="0.25">
      <c r="A56" s="1">
        <f t="shared" si="472"/>
        <v>1</v>
      </c>
      <c r="B56" s="1">
        <v>25</v>
      </c>
      <c r="D56" s="1" t="str">
        <f t="shared" ca="1" si="473"/>
        <v/>
      </c>
      <c r="E56" s="1" t="str">
        <f t="shared" ca="1" si="474"/>
        <v/>
      </c>
    </row>
    <row r="57" spans="1:5" x14ac:dyDescent="0.25">
      <c r="A57" s="1">
        <f t="shared" si="472"/>
        <v>3</v>
      </c>
      <c r="B57" s="1">
        <v>1</v>
      </c>
      <c r="D57" s="1" t="str">
        <f t="shared" ca="1" si="473"/>
        <v/>
      </c>
      <c r="E57" s="1" t="str">
        <f t="shared" ca="1" si="474"/>
        <v/>
      </c>
    </row>
    <row r="58" spans="1:5" x14ac:dyDescent="0.25">
      <c r="A58" s="1">
        <f t="shared" si="472"/>
        <v>3</v>
      </c>
      <c r="B58" s="1">
        <v>2</v>
      </c>
      <c r="D58" s="1" t="str">
        <f t="shared" ca="1" si="473"/>
        <v/>
      </c>
      <c r="E58" s="1" t="str">
        <f t="shared" ca="1" si="474"/>
        <v/>
      </c>
    </row>
    <row r="59" spans="1:5" x14ac:dyDescent="0.25">
      <c r="A59" s="1">
        <f t="shared" si="472"/>
        <v>3</v>
      </c>
      <c r="B59" s="1">
        <v>3</v>
      </c>
      <c r="D59" s="1" t="str">
        <f t="shared" ca="1" si="473"/>
        <v/>
      </c>
      <c r="E59" s="1" t="str">
        <f t="shared" ca="1" si="474"/>
        <v/>
      </c>
    </row>
    <row r="60" spans="1:5" x14ac:dyDescent="0.25">
      <c r="A60" s="1">
        <f t="shared" si="472"/>
        <v>3</v>
      </c>
      <c r="B60" s="1">
        <v>4</v>
      </c>
      <c r="D60" s="1" t="str">
        <f t="shared" ca="1" si="473"/>
        <v/>
      </c>
      <c r="E60" s="1" t="str">
        <f t="shared" ca="1" si="474"/>
        <v/>
      </c>
    </row>
    <row r="61" spans="1:5" x14ac:dyDescent="0.25">
      <c r="A61" s="1">
        <f t="shared" si="472"/>
        <v>3</v>
      </c>
      <c r="B61" s="1">
        <v>5</v>
      </c>
      <c r="D61" s="1" t="str">
        <f t="shared" ca="1" si="473"/>
        <v/>
      </c>
      <c r="E61" s="1" t="str">
        <f t="shared" ca="1" si="474"/>
        <v/>
      </c>
    </row>
    <row r="62" spans="1:5" x14ac:dyDescent="0.25">
      <c r="A62" s="1">
        <f t="shared" si="472"/>
        <v>3</v>
      </c>
      <c r="B62" s="1">
        <v>6</v>
      </c>
      <c r="D62" s="1" t="str">
        <f t="shared" ca="1" si="473"/>
        <v/>
      </c>
      <c r="E62" s="1" t="str">
        <f t="shared" ca="1" si="474"/>
        <v/>
      </c>
    </row>
    <row r="63" spans="1:5" x14ac:dyDescent="0.25">
      <c r="A63" s="1">
        <f t="shared" si="472"/>
        <v>3</v>
      </c>
      <c r="B63" s="1">
        <v>7</v>
      </c>
      <c r="D63" s="1" t="str">
        <f t="shared" ca="1" si="473"/>
        <v/>
      </c>
      <c r="E63" s="1" t="str">
        <f t="shared" ca="1" si="474"/>
        <v/>
      </c>
    </row>
    <row r="64" spans="1:5" x14ac:dyDescent="0.25">
      <c r="A64" s="1">
        <f t="shared" si="472"/>
        <v>3</v>
      </c>
      <c r="B64" s="1">
        <v>8</v>
      </c>
      <c r="D64" s="1" t="str">
        <f t="shared" ca="1" si="473"/>
        <v/>
      </c>
      <c r="E64" s="1" t="str">
        <f t="shared" ca="1" si="474"/>
        <v/>
      </c>
    </row>
    <row r="65" spans="1:5" x14ac:dyDescent="0.25">
      <c r="A65" s="1">
        <f t="shared" si="472"/>
        <v>3</v>
      </c>
      <c r="B65" s="1">
        <v>9</v>
      </c>
      <c r="D65" s="1" t="str">
        <f t="shared" ca="1" si="473"/>
        <v/>
      </c>
      <c r="E65" s="1" t="str">
        <f t="shared" ca="1" si="474"/>
        <v/>
      </c>
    </row>
    <row r="66" spans="1:5" x14ac:dyDescent="0.25">
      <c r="A66" s="1">
        <f t="shared" si="472"/>
        <v>3</v>
      </c>
      <c r="B66" s="1">
        <v>10</v>
      </c>
      <c r="D66" s="1" t="str">
        <f t="shared" ca="1" si="473"/>
        <v/>
      </c>
      <c r="E66" s="1" t="str">
        <f t="shared" ca="1" si="474"/>
        <v/>
      </c>
    </row>
    <row r="67" spans="1:5" x14ac:dyDescent="0.25">
      <c r="A67" s="1">
        <f t="shared" si="472"/>
        <v>3</v>
      </c>
      <c r="B67" s="1">
        <v>11</v>
      </c>
      <c r="D67" s="1" t="str">
        <f t="shared" ca="1" si="473"/>
        <v/>
      </c>
      <c r="E67" s="1" t="str">
        <f t="shared" ca="1" si="474"/>
        <v/>
      </c>
    </row>
    <row r="68" spans="1:5" x14ac:dyDescent="0.25">
      <c r="A68" s="1">
        <f t="shared" si="472"/>
        <v>3</v>
      </c>
      <c r="B68" s="1">
        <v>12</v>
      </c>
      <c r="D68" s="1" t="str">
        <f t="shared" ca="1" si="473"/>
        <v/>
      </c>
      <c r="E68" s="1" t="str">
        <f t="shared" ca="1" si="474"/>
        <v/>
      </c>
    </row>
    <row r="69" spans="1:5" x14ac:dyDescent="0.25">
      <c r="A69" s="1">
        <f t="shared" si="472"/>
        <v>3</v>
      </c>
      <c r="B69" s="1">
        <v>13</v>
      </c>
      <c r="D69" s="1" t="str">
        <f t="shared" ca="1" si="473"/>
        <v/>
      </c>
      <c r="E69" s="1" t="str">
        <f t="shared" ca="1" si="474"/>
        <v/>
      </c>
    </row>
    <row r="70" spans="1:5" x14ac:dyDescent="0.25">
      <c r="A70" s="1">
        <f t="shared" si="472"/>
        <v>3</v>
      </c>
      <c r="B70" s="1">
        <v>14</v>
      </c>
      <c r="D70" s="1" t="str">
        <f t="shared" ca="1" si="473"/>
        <v/>
      </c>
      <c r="E70" s="1" t="str">
        <f t="shared" ca="1" si="474"/>
        <v/>
      </c>
    </row>
    <row r="71" spans="1:5" x14ac:dyDescent="0.25">
      <c r="A71" s="1">
        <f t="shared" si="472"/>
        <v>3</v>
      </c>
      <c r="B71" s="1">
        <v>15</v>
      </c>
      <c r="D71" s="1" t="str">
        <f t="shared" ca="1" si="473"/>
        <v/>
      </c>
      <c r="E71" s="1" t="str">
        <f t="shared" ca="1" si="474"/>
        <v/>
      </c>
    </row>
    <row r="72" spans="1:5" x14ac:dyDescent="0.25">
      <c r="A72" s="1">
        <f t="shared" si="472"/>
        <v>3</v>
      </c>
      <c r="B72" s="1">
        <v>16</v>
      </c>
      <c r="D72" s="1" t="str">
        <f t="shared" ca="1" si="473"/>
        <v/>
      </c>
      <c r="E72" s="1" t="str">
        <f t="shared" ca="1" si="474"/>
        <v/>
      </c>
    </row>
    <row r="73" spans="1:5" x14ac:dyDescent="0.25">
      <c r="A73" s="1">
        <f t="shared" si="472"/>
        <v>3</v>
      </c>
      <c r="B73" s="1">
        <v>17</v>
      </c>
      <c r="D73" s="1" t="str">
        <f t="shared" ca="1" si="473"/>
        <v/>
      </c>
      <c r="E73" s="1" t="str">
        <f t="shared" ca="1" si="474"/>
        <v/>
      </c>
    </row>
    <row r="74" spans="1:5" x14ac:dyDescent="0.25">
      <c r="A74" s="1">
        <f t="shared" si="472"/>
        <v>3</v>
      </c>
      <c r="B74" s="1">
        <v>18</v>
      </c>
      <c r="D74" s="1" t="str">
        <f t="shared" ca="1" si="473"/>
        <v/>
      </c>
      <c r="E74" s="1" t="str">
        <f t="shared" ca="1" si="474"/>
        <v/>
      </c>
    </row>
    <row r="75" spans="1:5" x14ac:dyDescent="0.25">
      <c r="A75" s="1">
        <f t="shared" si="472"/>
        <v>3</v>
      </c>
      <c r="B75" s="1">
        <v>19</v>
      </c>
      <c r="D75" s="1" t="str">
        <f t="shared" ca="1" si="473"/>
        <v/>
      </c>
      <c r="E75" s="1" t="str">
        <f t="shared" ca="1" si="474"/>
        <v/>
      </c>
    </row>
    <row r="76" spans="1:5" x14ac:dyDescent="0.25">
      <c r="A76" s="1">
        <f t="shared" si="472"/>
        <v>3</v>
      </c>
      <c r="B76" s="1">
        <v>20</v>
      </c>
      <c r="D76" s="1" t="str">
        <f t="shared" ca="1" si="473"/>
        <v/>
      </c>
      <c r="E76" s="1" t="str">
        <f t="shared" ca="1" si="474"/>
        <v/>
      </c>
    </row>
    <row r="77" spans="1:5" x14ac:dyDescent="0.25">
      <c r="A77" s="1">
        <f t="shared" si="472"/>
        <v>3</v>
      </c>
      <c r="B77" s="1">
        <v>21</v>
      </c>
      <c r="D77" s="1" t="str">
        <f t="shared" ca="1" si="473"/>
        <v/>
      </c>
      <c r="E77" s="1" t="str">
        <f t="shared" ca="1" si="474"/>
        <v/>
      </c>
    </row>
    <row r="78" spans="1:5" x14ac:dyDescent="0.25">
      <c r="A78" s="1">
        <f t="shared" si="472"/>
        <v>3</v>
      </c>
      <c r="B78" s="1">
        <v>22</v>
      </c>
      <c r="D78" s="1" t="str">
        <f t="shared" ca="1" si="473"/>
        <v/>
      </c>
      <c r="E78" s="1" t="str">
        <f t="shared" ca="1" si="474"/>
        <v/>
      </c>
    </row>
    <row r="79" spans="1:5" x14ac:dyDescent="0.25">
      <c r="A79" s="1">
        <f t="shared" si="472"/>
        <v>3</v>
      </c>
      <c r="B79" s="1">
        <v>23</v>
      </c>
      <c r="D79" s="1" t="str">
        <f t="shared" ca="1" si="473"/>
        <v/>
      </c>
      <c r="E79" s="1" t="str">
        <f t="shared" ca="1" si="474"/>
        <v/>
      </c>
    </row>
    <row r="80" spans="1:5" x14ac:dyDescent="0.25">
      <c r="A80" s="1">
        <f t="shared" si="472"/>
        <v>3</v>
      </c>
      <c r="B80" s="1">
        <v>24</v>
      </c>
      <c r="D80" s="1" t="str">
        <f t="shared" ca="1" si="473"/>
        <v/>
      </c>
      <c r="E80" s="1" t="str">
        <f t="shared" ca="1" si="474"/>
        <v/>
      </c>
    </row>
    <row r="81" spans="1:5" x14ac:dyDescent="0.25">
      <c r="A81" s="1">
        <f t="shared" si="472"/>
        <v>3</v>
      </c>
      <c r="B81" s="1">
        <v>25</v>
      </c>
      <c r="D81" s="1" t="str">
        <f t="shared" ca="1" si="473"/>
        <v/>
      </c>
      <c r="E81" s="1" t="str">
        <f t="shared" ca="1" si="474"/>
        <v/>
      </c>
    </row>
    <row r="82" spans="1:5" x14ac:dyDescent="0.25">
      <c r="A82" s="1">
        <f t="shared" si="472"/>
        <v>5</v>
      </c>
      <c r="B82" s="1">
        <v>1</v>
      </c>
      <c r="D82" s="1" t="str">
        <f t="shared" ca="1" si="473"/>
        <v/>
      </c>
      <c r="E82" s="1" t="str">
        <f t="shared" ca="1" si="474"/>
        <v/>
      </c>
    </row>
    <row r="83" spans="1:5" x14ac:dyDescent="0.25">
      <c r="A83" s="1">
        <f t="shared" si="472"/>
        <v>5</v>
      </c>
      <c r="B83" s="1">
        <v>2</v>
      </c>
      <c r="D83" s="1" t="str">
        <f t="shared" ca="1" si="473"/>
        <v/>
      </c>
      <c r="E83" s="1" t="str">
        <f t="shared" ca="1" si="474"/>
        <v/>
      </c>
    </row>
    <row r="84" spans="1:5" x14ac:dyDescent="0.25">
      <c r="A84" s="1">
        <f t="shared" si="472"/>
        <v>5</v>
      </c>
      <c r="B84" s="1">
        <v>3</v>
      </c>
      <c r="D84" s="1" t="str">
        <f t="shared" ca="1" si="473"/>
        <v/>
      </c>
      <c r="E84" s="1" t="str">
        <f t="shared" ca="1" si="474"/>
        <v/>
      </c>
    </row>
    <row r="85" spans="1:5" x14ac:dyDescent="0.25">
      <c r="A85" s="1">
        <f t="shared" si="472"/>
        <v>5</v>
      </c>
      <c r="B85" s="1">
        <v>4</v>
      </c>
      <c r="D85" s="1" t="str">
        <f t="shared" ca="1" si="473"/>
        <v/>
      </c>
      <c r="E85" s="1" t="str">
        <f t="shared" ca="1" si="474"/>
        <v/>
      </c>
    </row>
    <row r="86" spans="1:5" x14ac:dyDescent="0.25">
      <c r="A86" s="1">
        <f t="shared" si="472"/>
        <v>5</v>
      </c>
      <c r="B86" s="1">
        <v>5</v>
      </c>
      <c r="D86" s="1" t="str">
        <f t="shared" ca="1" si="473"/>
        <v/>
      </c>
      <c r="E86" s="1" t="str">
        <f t="shared" ca="1" si="474"/>
        <v/>
      </c>
    </row>
    <row r="87" spans="1:5" x14ac:dyDescent="0.25">
      <c r="A87" s="1">
        <f t="shared" si="472"/>
        <v>5</v>
      </c>
      <c r="B87" s="1">
        <v>6</v>
      </c>
      <c r="D87" s="1" t="str">
        <f t="shared" ca="1" si="473"/>
        <v/>
      </c>
      <c r="E87" s="1" t="str">
        <f t="shared" ca="1" si="474"/>
        <v/>
      </c>
    </row>
    <row r="88" spans="1:5" x14ac:dyDescent="0.25">
      <c r="A88" s="1">
        <f t="shared" si="472"/>
        <v>5</v>
      </c>
      <c r="B88" s="1">
        <v>7</v>
      </c>
      <c r="D88" s="1" t="str">
        <f t="shared" ca="1" si="473"/>
        <v/>
      </c>
      <c r="E88" s="1" t="str">
        <f t="shared" ca="1" si="474"/>
        <v/>
      </c>
    </row>
    <row r="89" spans="1:5" x14ac:dyDescent="0.25">
      <c r="A89" s="1">
        <f t="shared" si="472"/>
        <v>5</v>
      </c>
      <c r="B89" s="1">
        <v>8</v>
      </c>
      <c r="D89" s="1" t="str">
        <f t="shared" ca="1" si="473"/>
        <v/>
      </c>
      <c r="E89" s="1" t="str">
        <f t="shared" ca="1" si="474"/>
        <v/>
      </c>
    </row>
    <row r="90" spans="1:5" x14ac:dyDescent="0.25">
      <c r="A90" s="1">
        <f t="shared" si="472"/>
        <v>5</v>
      </c>
      <c r="B90" s="1">
        <v>9</v>
      </c>
      <c r="D90" s="1" t="str">
        <f t="shared" ca="1" si="473"/>
        <v/>
      </c>
      <c r="E90" s="1" t="str">
        <f t="shared" ca="1" si="474"/>
        <v/>
      </c>
    </row>
    <row r="91" spans="1:5" x14ac:dyDescent="0.25">
      <c r="A91" s="1">
        <f t="shared" si="472"/>
        <v>5</v>
      </c>
      <c r="B91" s="1">
        <v>10</v>
      </c>
      <c r="D91" s="1" t="str">
        <f t="shared" ca="1" si="473"/>
        <v/>
      </c>
      <c r="E91" s="1" t="str">
        <f t="shared" ca="1" si="474"/>
        <v/>
      </c>
    </row>
    <row r="92" spans="1:5" x14ac:dyDescent="0.25">
      <c r="A92" s="1">
        <f t="shared" si="472"/>
        <v>5</v>
      </c>
      <c r="B92" s="1">
        <v>11</v>
      </c>
      <c r="D92" s="1" t="str">
        <f t="shared" ca="1" si="473"/>
        <v/>
      </c>
      <c r="E92" s="1" t="str">
        <f t="shared" ca="1" si="474"/>
        <v/>
      </c>
    </row>
    <row r="93" spans="1:5" x14ac:dyDescent="0.25">
      <c r="A93" s="1">
        <f t="shared" si="472"/>
        <v>5</v>
      </c>
      <c r="B93" s="1">
        <v>12</v>
      </c>
      <c r="D93" s="1" t="str">
        <f t="shared" ca="1" si="473"/>
        <v/>
      </c>
      <c r="E93" s="1" t="str">
        <f t="shared" ca="1" si="474"/>
        <v/>
      </c>
    </row>
    <row r="94" spans="1:5" x14ac:dyDescent="0.25">
      <c r="A94" s="1">
        <f t="shared" si="472"/>
        <v>5</v>
      </c>
      <c r="B94" s="1">
        <v>13</v>
      </c>
      <c r="D94" s="1" t="str">
        <f t="shared" ca="1" si="473"/>
        <v/>
      </c>
      <c r="E94" s="1" t="str">
        <f t="shared" ca="1" si="474"/>
        <v/>
      </c>
    </row>
    <row r="95" spans="1:5" x14ac:dyDescent="0.25">
      <c r="A95" s="1">
        <f t="shared" si="472"/>
        <v>5</v>
      </c>
      <c r="B95" s="1">
        <v>14</v>
      </c>
      <c r="D95" s="1" t="str">
        <f t="shared" ca="1" si="473"/>
        <v/>
      </c>
      <c r="E95" s="1" t="str">
        <f t="shared" ca="1" si="474"/>
        <v/>
      </c>
    </row>
    <row r="96" spans="1:5" x14ac:dyDescent="0.25">
      <c r="A96" s="1">
        <f t="shared" si="472"/>
        <v>5</v>
      </c>
      <c r="B96" s="1">
        <v>15</v>
      </c>
      <c r="D96" s="1" t="str">
        <f t="shared" ca="1" si="473"/>
        <v/>
      </c>
      <c r="E96" s="1" t="str">
        <f t="shared" ca="1" si="474"/>
        <v/>
      </c>
    </row>
    <row r="97" spans="1:5" x14ac:dyDescent="0.25">
      <c r="A97" s="1">
        <f t="shared" ref="A97:A106" si="475">IF(B96&gt;B97,A96+2,A96)</f>
        <v>5</v>
      </c>
      <c r="B97" s="1">
        <v>16</v>
      </c>
      <c r="D97" s="1" t="str">
        <f t="shared" ref="D97:D160" ca="1" si="476">TRIM(HLOOKUP(A97,$B$3:$AO$29,B97+2,0))</f>
        <v/>
      </c>
      <c r="E97" s="1" t="str">
        <f t="shared" ref="E97:E160" ca="1" si="477">IF(HLOOKUP(A97+1,$B$3:$AO$29,B97+2,0)=0,"",HLOOKUP(A97+1,$B$3:$AO$29,B97+2,0))</f>
        <v/>
      </c>
    </row>
    <row r="98" spans="1:5" x14ac:dyDescent="0.25">
      <c r="A98" s="1">
        <f t="shared" si="475"/>
        <v>5</v>
      </c>
      <c r="B98" s="1">
        <v>17</v>
      </c>
      <c r="D98" s="1" t="str">
        <f t="shared" ca="1" si="476"/>
        <v/>
      </c>
      <c r="E98" s="1" t="str">
        <f t="shared" ca="1" si="477"/>
        <v/>
      </c>
    </row>
    <row r="99" spans="1:5" x14ac:dyDescent="0.25">
      <c r="A99" s="1">
        <f t="shared" si="475"/>
        <v>5</v>
      </c>
      <c r="B99" s="1">
        <v>18</v>
      </c>
      <c r="D99" s="1" t="str">
        <f t="shared" ca="1" si="476"/>
        <v/>
      </c>
      <c r="E99" s="1" t="str">
        <f t="shared" ca="1" si="477"/>
        <v/>
      </c>
    </row>
    <row r="100" spans="1:5" x14ac:dyDescent="0.25">
      <c r="A100" s="1">
        <f t="shared" si="475"/>
        <v>5</v>
      </c>
      <c r="B100" s="1">
        <v>19</v>
      </c>
      <c r="D100" s="1" t="str">
        <f t="shared" ca="1" si="476"/>
        <v/>
      </c>
      <c r="E100" s="1" t="str">
        <f t="shared" ca="1" si="477"/>
        <v/>
      </c>
    </row>
    <row r="101" spans="1:5" x14ac:dyDescent="0.25">
      <c r="A101" s="1">
        <f t="shared" si="475"/>
        <v>5</v>
      </c>
      <c r="B101" s="1">
        <v>20</v>
      </c>
      <c r="D101" s="1" t="str">
        <f t="shared" ca="1" si="476"/>
        <v/>
      </c>
      <c r="E101" s="1" t="str">
        <f t="shared" ca="1" si="477"/>
        <v/>
      </c>
    </row>
    <row r="102" spans="1:5" x14ac:dyDescent="0.25">
      <c r="A102" s="1">
        <f t="shared" si="475"/>
        <v>5</v>
      </c>
      <c r="B102" s="1">
        <v>21</v>
      </c>
      <c r="D102" s="1" t="str">
        <f t="shared" ca="1" si="476"/>
        <v/>
      </c>
      <c r="E102" s="1" t="str">
        <f t="shared" ca="1" si="477"/>
        <v/>
      </c>
    </row>
    <row r="103" spans="1:5" x14ac:dyDescent="0.25">
      <c r="A103" s="1">
        <f t="shared" si="475"/>
        <v>5</v>
      </c>
      <c r="B103" s="1">
        <v>22</v>
      </c>
      <c r="D103" s="1" t="str">
        <f t="shared" ca="1" si="476"/>
        <v/>
      </c>
      <c r="E103" s="1" t="str">
        <f t="shared" ca="1" si="477"/>
        <v/>
      </c>
    </row>
    <row r="104" spans="1:5" x14ac:dyDescent="0.25">
      <c r="A104" s="1">
        <f t="shared" si="475"/>
        <v>5</v>
      </c>
      <c r="B104" s="1">
        <v>23</v>
      </c>
      <c r="D104" s="1" t="str">
        <f t="shared" ca="1" si="476"/>
        <v/>
      </c>
      <c r="E104" s="1" t="str">
        <f t="shared" ca="1" si="477"/>
        <v/>
      </c>
    </row>
    <row r="105" spans="1:5" x14ac:dyDescent="0.25">
      <c r="A105" s="1">
        <f t="shared" si="475"/>
        <v>5</v>
      </c>
      <c r="B105" s="1">
        <v>24</v>
      </c>
      <c r="D105" s="1" t="str">
        <f t="shared" ca="1" si="476"/>
        <v/>
      </c>
      <c r="E105" s="1" t="str">
        <f t="shared" ca="1" si="477"/>
        <v/>
      </c>
    </row>
    <row r="106" spans="1:5" x14ac:dyDescent="0.25">
      <c r="A106" s="1">
        <f t="shared" si="475"/>
        <v>5</v>
      </c>
      <c r="B106" s="1">
        <v>25</v>
      </c>
      <c r="D106" s="1" t="str">
        <f t="shared" ca="1" si="476"/>
        <v/>
      </c>
      <c r="E106" s="1" t="str">
        <f t="shared" ca="1" si="477"/>
        <v/>
      </c>
    </row>
    <row r="107" spans="1:5" x14ac:dyDescent="0.25">
      <c r="A107" s="1">
        <f>IF(B106&gt;B107,A106+2,A106)</f>
        <v>7</v>
      </c>
      <c r="B107" s="1">
        <v>1</v>
      </c>
      <c r="D107" s="1" t="str">
        <f t="shared" ca="1" si="476"/>
        <v/>
      </c>
      <c r="E107" s="1" t="str">
        <f t="shared" ca="1" si="477"/>
        <v/>
      </c>
    </row>
    <row r="108" spans="1:5" x14ac:dyDescent="0.25">
      <c r="A108" s="1">
        <f t="shared" ref="A108:A171" si="478">IF(B107&gt;B108,A107+2,A107)</f>
        <v>7</v>
      </c>
      <c r="B108" s="1">
        <v>2</v>
      </c>
      <c r="D108" s="1" t="str">
        <f t="shared" ca="1" si="476"/>
        <v/>
      </c>
      <c r="E108" s="1" t="str">
        <f t="shared" ca="1" si="477"/>
        <v/>
      </c>
    </row>
    <row r="109" spans="1:5" x14ac:dyDescent="0.25">
      <c r="A109" s="1">
        <f t="shared" si="478"/>
        <v>7</v>
      </c>
      <c r="B109" s="1">
        <v>3</v>
      </c>
      <c r="D109" s="1" t="str">
        <f t="shared" ca="1" si="476"/>
        <v/>
      </c>
      <c r="E109" s="1" t="str">
        <f t="shared" ca="1" si="477"/>
        <v/>
      </c>
    </row>
    <row r="110" spans="1:5" x14ac:dyDescent="0.25">
      <c r="A110" s="1">
        <f t="shared" si="478"/>
        <v>7</v>
      </c>
      <c r="B110" s="1">
        <v>4</v>
      </c>
      <c r="D110" s="1" t="str">
        <f t="shared" ca="1" si="476"/>
        <v/>
      </c>
      <c r="E110" s="1" t="str">
        <f t="shared" ca="1" si="477"/>
        <v/>
      </c>
    </row>
    <row r="111" spans="1:5" x14ac:dyDescent="0.25">
      <c r="A111" s="1">
        <f t="shared" si="478"/>
        <v>7</v>
      </c>
      <c r="B111" s="1">
        <v>5</v>
      </c>
      <c r="D111" s="1" t="str">
        <f t="shared" ca="1" si="476"/>
        <v/>
      </c>
      <c r="E111" s="1" t="str">
        <f t="shared" ca="1" si="477"/>
        <v/>
      </c>
    </row>
    <row r="112" spans="1:5" x14ac:dyDescent="0.25">
      <c r="A112" s="1">
        <f t="shared" si="478"/>
        <v>7</v>
      </c>
      <c r="B112" s="1">
        <v>6</v>
      </c>
      <c r="D112" s="1" t="str">
        <f t="shared" ca="1" si="476"/>
        <v/>
      </c>
      <c r="E112" s="1" t="str">
        <f t="shared" ca="1" si="477"/>
        <v/>
      </c>
    </row>
    <row r="113" spans="1:5" x14ac:dyDescent="0.25">
      <c r="A113" s="1">
        <f t="shared" si="478"/>
        <v>7</v>
      </c>
      <c r="B113" s="1">
        <v>7</v>
      </c>
      <c r="D113" s="1" t="str">
        <f t="shared" ca="1" si="476"/>
        <v/>
      </c>
      <c r="E113" s="1" t="str">
        <f t="shared" ca="1" si="477"/>
        <v/>
      </c>
    </row>
    <row r="114" spans="1:5" x14ac:dyDescent="0.25">
      <c r="A114" s="1">
        <f t="shared" si="478"/>
        <v>7</v>
      </c>
      <c r="B114" s="1">
        <v>8</v>
      </c>
      <c r="D114" s="1" t="str">
        <f t="shared" ca="1" si="476"/>
        <v/>
      </c>
      <c r="E114" s="1" t="str">
        <f t="shared" ca="1" si="477"/>
        <v/>
      </c>
    </row>
    <row r="115" spans="1:5" x14ac:dyDescent="0.25">
      <c r="A115" s="1">
        <f t="shared" si="478"/>
        <v>7</v>
      </c>
      <c r="B115" s="1">
        <v>9</v>
      </c>
      <c r="D115" s="1" t="str">
        <f t="shared" ca="1" si="476"/>
        <v/>
      </c>
      <c r="E115" s="1" t="str">
        <f t="shared" ca="1" si="477"/>
        <v/>
      </c>
    </row>
    <row r="116" spans="1:5" x14ac:dyDescent="0.25">
      <c r="A116" s="1">
        <f t="shared" si="478"/>
        <v>7</v>
      </c>
      <c r="B116" s="1">
        <v>10</v>
      </c>
      <c r="D116" s="1" t="str">
        <f t="shared" ca="1" si="476"/>
        <v/>
      </c>
      <c r="E116" s="1" t="str">
        <f t="shared" ca="1" si="477"/>
        <v/>
      </c>
    </row>
    <row r="117" spans="1:5" x14ac:dyDescent="0.25">
      <c r="A117" s="1">
        <f t="shared" si="478"/>
        <v>7</v>
      </c>
      <c r="B117" s="1">
        <v>11</v>
      </c>
      <c r="D117" s="1" t="str">
        <f t="shared" ca="1" si="476"/>
        <v/>
      </c>
      <c r="E117" s="1" t="str">
        <f t="shared" ca="1" si="477"/>
        <v/>
      </c>
    </row>
    <row r="118" spans="1:5" x14ac:dyDescent="0.25">
      <c r="A118" s="1">
        <f t="shared" si="478"/>
        <v>7</v>
      </c>
      <c r="B118" s="1">
        <v>12</v>
      </c>
      <c r="D118" s="1" t="str">
        <f t="shared" ca="1" si="476"/>
        <v/>
      </c>
      <c r="E118" s="1" t="str">
        <f t="shared" ca="1" si="477"/>
        <v/>
      </c>
    </row>
    <row r="119" spans="1:5" x14ac:dyDescent="0.25">
      <c r="A119" s="1">
        <f t="shared" si="478"/>
        <v>7</v>
      </c>
      <c r="B119" s="1">
        <v>13</v>
      </c>
      <c r="D119" s="1" t="str">
        <f t="shared" ca="1" si="476"/>
        <v/>
      </c>
      <c r="E119" s="1" t="str">
        <f t="shared" ca="1" si="477"/>
        <v/>
      </c>
    </row>
    <row r="120" spans="1:5" x14ac:dyDescent="0.25">
      <c r="A120" s="1">
        <f t="shared" si="478"/>
        <v>7</v>
      </c>
      <c r="B120" s="1">
        <v>14</v>
      </c>
      <c r="D120" s="1" t="str">
        <f t="shared" ca="1" si="476"/>
        <v/>
      </c>
      <c r="E120" s="1" t="str">
        <f t="shared" ca="1" si="477"/>
        <v/>
      </c>
    </row>
    <row r="121" spans="1:5" x14ac:dyDescent="0.25">
      <c r="A121" s="1">
        <f t="shared" si="478"/>
        <v>7</v>
      </c>
      <c r="B121" s="1">
        <v>15</v>
      </c>
      <c r="D121" s="1" t="str">
        <f t="shared" ca="1" si="476"/>
        <v/>
      </c>
      <c r="E121" s="1" t="str">
        <f t="shared" ca="1" si="477"/>
        <v/>
      </c>
    </row>
    <row r="122" spans="1:5" x14ac:dyDescent="0.25">
      <c r="A122" s="1">
        <f t="shared" si="478"/>
        <v>7</v>
      </c>
      <c r="B122" s="1">
        <v>16</v>
      </c>
      <c r="D122" s="1" t="str">
        <f t="shared" ca="1" si="476"/>
        <v/>
      </c>
      <c r="E122" s="1" t="str">
        <f t="shared" ca="1" si="477"/>
        <v/>
      </c>
    </row>
    <row r="123" spans="1:5" x14ac:dyDescent="0.25">
      <c r="A123" s="1">
        <f t="shared" si="478"/>
        <v>7</v>
      </c>
      <c r="B123" s="1">
        <v>17</v>
      </c>
      <c r="D123" s="1" t="str">
        <f t="shared" ca="1" si="476"/>
        <v/>
      </c>
      <c r="E123" s="1" t="str">
        <f t="shared" ca="1" si="477"/>
        <v/>
      </c>
    </row>
    <row r="124" spans="1:5" x14ac:dyDescent="0.25">
      <c r="A124" s="1">
        <f t="shared" si="478"/>
        <v>7</v>
      </c>
      <c r="B124" s="1">
        <v>18</v>
      </c>
      <c r="D124" s="1" t="str">
        <f t="shared" ca="1" si="476"/>
        <v/>
      </c>
      <c r="E124" s="1" t="str">
        <f t="shared" ca="1" si="477"/>
        <v/>
      </c>
    </row>
    <row r="125" spans="1:5" x14ac:dyDescent="0.25">
      <c r="A125" s="1">
        <f t="shared" si="478"/>
        <v>7</v>
      </c>
      <c r="B125" s="1">
        <v>19</v>
      </c>
      <c r="D125" s="1" t="str">
        <f t="shared" ca="1" si="476"/>
        <v/>
      </c>
      <c r="E125" s="1" t="str">
        <f t="shared" ca="1" si="477"/>
        <v/>
      </c>
    </row>
    <row r="126" spans="1:5" x14ac:dyDescent="0.25">
      <c r="A126" s="1">
        <f t="shared" si="478"/>
        <v>7</v>
      </c>
      <c r="B126" s="1">
        <v>20</v>
      </c>
      <c r="D126" s="1" t="str">
        <f t="shared" ca="1" si="476"/>
        <v/>
      </c>
      <c r="E126" s="1" t="str">
        <f t="shared" ca="1" si="477"/>
        <v/>
      </c>
    </row>
    <row r="127" spans="1:5" x14ac:dyDescent="0.25">
      <c r="A127" s="1">
        <f t="shared" si="478"/>
        <v>7</v>
      </c>
      <c r="B127" s="1">
        <v>21</v>
      </c>
      <c r="D127" s="1" t="str">
        <f t="shared" ca="1" si="476"/>
        <v/>
      </c>
      <c r="E127" s="1" t="str">
        <f t="shared" ca="1" si="477"/>
        <v/>
      </c>
    </row>
    <row r="128" spans="1:5" x14ac:dyDescent="0.25">
      <c r="A128" s="1">
        <f t="shared" si="478"/>
        <v>7</v>
      </c>
      <c r="B128" s="1">
        <v>22</v>
      </c>
      <c r="D128" s="1" t="str">
        <f t="shared" ca="1" si="476"/>
        <v/>
      </c>
      <c r="E128" s="1" t="str">
        <f t="shared" ca="1" si="477"/>
        <v/>
      </c>
    </row>
    <row r="129" spans="1:5" x14ac:dyDescent="0.25">
      <c r="A129" s="1">
        <f t="shared" si="478"/>
        <v>7</v>
      </c>
      <c r="B129" s="1">
        <v>23</v>
      </c>
      <c r="D129" s="1" t="str">
        <f t="shared" ca="1" si="476"/>
        <v/>
      </c>
      <c r="E129" s="1" t="str">
        <f t="shared" ca="1" si="477"/>
        <v/>
      </c>
    </row>
    <row r="130" spans="1:5" x14ac:dyDescent="0.25">
      <c r="A130" s="1">
        <f t="shared" si="478"/>
        <v>7</v>
      </c>
      <c r="B130" s="1">
        <v>24</v>
      </c>
      <c r="D130" s="1" t="str">
        <f t="shared" ca="1" si="476"/>
        <v/>
      </c>
      <c r="E130" s="1" t="str">
        <f t="shared" ca="1" si="477"/>
        <v/>
      </c>
    </row>
    <row r="131" spans="1:5" x14ac:dyDescent="0.25">
      <c r="A131" s="1">
        <f t="shared" si="478"/>
        <v>7</v>
      </c>
      <c r="B131" s="1">
        <v>25</v>
      </c>
      <c r="D131" s="1" t="str">
        <f t="shared" ca="1" si="476"/>
        <v/>
      </c>
      <c r="E131" s="1" t="str">
        <f t="shared" ca="1" si="477"/>
        <v/>
      </c>
    </row>
    <row r="132" spans="1:5" x14ac:dyDescent="0.25">
      <c r="A132" s="1">
        <f t="shared" si="478"/>
        <v>9</v>
      </c>
      <c r="B132" s="1">
        <v>1</v>
      </c>
      <c r="D132" s="1" t="str">
        <f t="shared" ca="1" si="476"/>
        <v/>
      </c>
      <c r="E132" s="1" t="str">
        <f t="shared" ca="1" si="477"/>
        <v/>
      </c>
    </row>
    <row r="133" spans="1:5" x14ac:dyDescent="0.25">
      <c r="A133" s="1">
        <f t="shared" si="478"/>
        <v>9</v>
      </c>
      <c r="B133" s="1">
        <v>2</v>
      </c>
      <c r="D133" s="1" t="str">
        <f t="shared" ca="1" si="476"/>
        <v/>
      </c>
      <c r="E133" s="1" t="str">
        <f t="shared" ca="1" si="477"/>
        <v/>
      </c>
    </row>
    <row r="134" spans="1:5" x14ac:dyDescent="0.25">
      <c r="A134" s="1">
        <f t="shared" si="478"/>
        <v>9</v>
      </c>
      <c r="B134" s="1">
        <v>3</v>
      </c>
      <c r="D134" s="1" t="str">
        <f t="shared" ca="1" si="476"/>
        <v/>
      </c>
      <c r="E134" s="1" t="str">
        <f t="shared" ca="1" si="477"/>
        <v/>
      </c>
    </row>
    <row r="135" spans="1:5" x14ac:dyDescent="0.25">
      <c r="A135" s="1">
        <f t="shared" si="478"/>
        <v>9</v>
      </c>
      <c r="B135" s="1">
        <v>4</v>
      </c>
      <c r="D135" s="1" t="str">
        <f t="shared" ca="1" si="476"/>
        <v/>
      </c>
      <c r="E135" s="1" t="str">
        <f t="shared" ca="1" si="477"/>
        <v/>
      </c>
    </row>
    <row r="136" spans="1:5" x14ac:dyDescent="0.25">
      <c r="A136" s="1">
        <f t="shared" si="478"/>
        <v>9</v>
      </c>
      <c r="B136" s="1">
        <v>5</v>
      </c>
      <c r="D136" s="1" t="str">
        <f t="shared" ca="1" si="476"/>
        <v/>
      </c>
      <c r="E136" s="1" t="str">
        <f t="shared" ca="1" si="477"/>
        <v/>
      </c>
    </row>
    <row r="137" spans="1:5" x14ac:dyDescent="0.25">
      <c r="A137" s="1">
        <f t="shared" si="478"/>
        <v>9</v>
      </c>
      <c r="B137" s="1">
        <v>6</v>
      </c>
      <c r="D137" s="1" t="str">
        <f t="shared" ca="1" si="476"/>
        <v/>
      </c>
      <c r="E137" s="1" t="str">
        <f t="shared" ca="1" si="477"/>
        <v/>
      </c>
    </row>
    <row r="138" spans="1:5" x14ac:dyDescent="0.25">
      <c r="A138" s="1">
        <f t="shared" si="478"/>
        <v>9</v>
      </c>
      <c r="B138" s="1">
        <v>7</v>
      </c>
      <c r="D138" s="1" t="str">
        <f t="shared" ca="1" si="476"/>
        <v/>
      </c>
      <c r="E138" s="1" t="str">
        <f t="shared" ca="1" si="477"/>
        <v/>
      </c>
    </row>
    <row r="139" spans="1:5" x14ac:dyDescent="0.25">
      <c r="A139" s="1">
        <f t="shared" si="478"/>
        <v>9</v>
      </c>
      <c r="B139" s="1">
        <v>8</v>
      </c>
      <c r="D139" s="1" t="str">
        <f t="shared" ca="1" si="476"/>
        <v/>
      </c>
      <c r="E139" s="1" t="str">
        <f t="shared" ca="1" si="477"/>
        <v/>
      </c>
    </row>
    <row r="140" spans="1:5" x14ac:dyDescent="0.25">
      <c r="A140" s="1">
        <f t="shared" si="478"/>
        <v>9</v>
      </c>
      <c r="B140" s="1">
        <v>9</v>
      </c>
      <c r="D140" s="1" t="str">
        <f t="shared" ca="1" si="476"/>
        <v/>
      </c>
      <c r="E140" s="1" t="str">
        <f t="shared" ca="1" si="477"/>
        <v/>
      </c>
    </row>
    <row r="141" spans="1:5" x14ac:dyDescent="0.25">
      <c r="A141" s="1">
        <f t="shared" si="478"/>
        <v>9</v>
      </c>
      <c r="B141" s="1">
        <v>10</v>
      </c>
      <c r="D141" s="1" t="str">
        <f t="shared" ca="1" si="476"/>
        <v/>
      </c>
      <c r="E141" s="1" t="str">
        <f t="shared" ca="1" si="477"/>
        <v/>
      </c>
    </row>
    <row r="142" spans="1:5" x14ac:dyDescent="0.25">
      <c r="A142" s="1">
        <f t="shared" si="478"/>
        <v>9</v>
      </c>
      <c r="B142" s="1">
        <v>11</v>
      </c>
      <c r="D142" s="1" t="str">
        <f t="shared" ca="1" si="476"/>
        <v/>
      </c>
      <c r="E142" s="1" t="str">
        <f t="shared" ca="1" si="477"/>
        <v/>
      </c>
    </row>
    <row r="143" spans="1:5" x14ac:dyDescent="0.25">
      <c r="A143" s="1">
        <f t="shared" si="478"/>
        <v>9</v>
      </c>
      <c r="B143" s="1">
        <v>12</v>
      </c>
      <c r="D143" s="1" t="str">
        <f t="shared" ca="1" si="476"/>
        <v/>
      </c>
      <c r="E143" s="1" t="str">
        <f t="shared" ca="1" si="477"/>
        <v/>
      </c>
    </row>
    <row r="144" spans="1:5" x14ac:dyDescent="0.25">
      <c r="A144" s="1">
        <f t="shared" si="478"/>
        <v>9</v>
      </c>
      <c r="B144" s="1">
        <v>13</v>
      </c>
      <c r="D144" s="1" t="str">
        <f t="shared" ca="1" si="476"/>
        <v/>
      </c>
      <c r="E144" s="1" t="str">
        <f t="shared" ca="1" si="477"/>
        <v/>
      </c>
    </row>
    <row r="145" spans="1:5" x14ac:dyDescent="0.25">
      <c r="A145" s="1">
        <f t="shared" si="478"/>
        <v>9</v>
      </c>
      <c r="B145" s="1">
        <v>14</v>
      </c>
      <c r="D145" s="1" t="str">
        <f t="shared" ca="1" si="476"/>
        <v/>
      </c>
      <c r="E145" s="1" t="str">
        <f t="shared" ca="1" si="477"/>
        <v/>
      </c>
    </row>
    <row r="146" spans="1:5" x14ac:dyDescent="0.25">
      <c r="A146" s="1">
        <f t="shared" si="478"/>
        <v>9</v>
      </c>
      <c r="B146" s="1">
        <v>15</v>
      </c>
      <c r="D146" s="1" t="str">
        <f t="shared" ca="1" si="476"/>
        <v/>
      </c>
      <c r="E146" s="1" t="str">
        <f t="shared" ca="1" si="477"/>
        <v/>
      </c>
    </row>
    <row r="147" spans="1:5" x14ac:dyDescent="0.25">
      <c r="A147" s="1">
        <f t="shared" si="478"/>
        <v>9</v>
      </c>
      <c r="B147" s="1">
        <v>16</v>
      </c>
      <c r="D147" s="1" t="str">
        <f t="shared" ca="1" si="476"/>
        <v/>
      </c>
      <c r="E147" s="1" t="str">
        <f t="shared" ca="1" si="477"/>
        <v/>
      </c>
    </row>
    <row r="148" spans="1:5" x14ac:dyDescent="0.25">
      <c r="A148" s="1">
        <f t="shared" si="478"/>
        <v>9</v>
      </c>
      <c r="B148" s="1">
        <v>17</v>
      </c>
      <c r="D148" s="1" t="str">
        <f t="shared" ca="1" si="476"/>
        <v/>
      </c>
      <c r="E148" s="1" t="str">
        <f t="shared" ca="1" si="477"/>
        <v/>
      </c>
    </row>
    <row r="149" spans="1:5" x14ac:dyDescent="0.25">
      <c r="A149" s="1">
        <f t="shared" si="478"/>
        <v>9</v>
      </c>
      <c r="B149" s="1">
        <v>18</v>
      </c>
      <c r="D149" s="1" t="str">
        <f t="shared" ca="1" si="476"/>
        <v/>
      </c>
      <c r="E149" s="1" t="str">
        <f t="shared" ca="1" si="477"/>
        <v/>
      </c>
    </row>
    <row r="150" spans="1:5" x14ac:dyDescent="0.25">
      <c r="A150" s="1">
        <f t="shared" si="478"/>
        <v>9</v>
      </c>
      <c r="B150" s="1">
        <v>19</v>
      </c>
      <c r="D150" s="1" t="str">
        <f t="shared" ca="1" si="476"/>
        <v/>
      </c>
      <c r="E150" s="1" t="str">
        <f t="shared" ca="1" si="477"/>
        <v/>
      </c>
    </row>
    <row r="151" spans="1:5" x14ac:dyDescent="0.25">
      <c r="A151" s="1">
        <f t="shared" si="478"/>
        <v>9</v>
      </c>
      <c r="B151" s="1">
        <v>20</v>
      </c>
      <c r="D151" s="1" t="str">
        <f t="shared" ca="1" si="476"/>
        <v/>
      </c>
      <c r="E151" s="1" t="str">
        <f t="shared" ca="1" si="477"/>
        <v/>
      </c>
    </row>
    <row r="152" spans="1:5" x14ac:dyDescent="0.25">
      <c r="A152" s="1">
        <f t="shared" si="478"/>
        <v>9</v>
      </c>
      <c r="B152" s="1">
        <v>21</v>
      </c>
      <c r="D152" s="1" t="str">
        <f t="shared" ca="1" si="476"/>
        <v/>
      </c>
      <c r="E152" s="1" t="str">
        <f t="shared" ca="1" si="477"/>
        <v/>
      </c>
    </row>
    <row r="153" spans="1:5" x14ac:dyDescent="0.25">
      <c r="A153" s="1">
        <f t="shared" si="478"/>
        <v>9</v>
      </c>
      <c r="B153" s="1">
        <v>22</v>
      </c>
      <c r="D153" s="1" t="str">
        <f t="shared" ca="1" si="476"/>
        <v/>
      </c>
      <c r="E153" s="1" t="str">
        <f t="shared" ca="1" si="477"/>
        <v/>
      </c>
    </row>
    <row r="154" spans="1:5" x14ac:dyDescent="0.25">
      <c r="A154" s="1">
        <f t="shared" si="478"/>
        <v>9</v>
      </c>
      <c r="B154" s="1">
        <v>23</v>
      </c>
      <c r="D154" s="1" t="str">
        <f t="shared" ca="1" si="476"/>
        <v/>
      </c>
      <c r="E154" s="1" t="str">
        <f t="shared" ca="1" si="477"/>
        <v/>
      </c>
    </row>
    <row r="155" spans="1:5" x14ac:dyDescent="0.25">
      <c r="A155" s="1">
        <f t="shared" si="478"/>
        <v>9</v>
      </c>
      <c r="B155" s="1">
        <v>24</v>
      </c>
      <c r="D155" s="1" t="str">
        <f t="shared" ca="1" si="476"/>
        <v/>
      </c>
      <c r="E155" s="1" t="str">
        <f t="shared" ca="1" si="477"/>
        <v/>
      </c>
    </row>
    <row r="156" spans="1:5" x14ac:dyDescent="0.25">
      <c r="A156" s="1">
        <f t="shared" si="478"/>
        <v>9</v>
      </c>
      <c r="B156" s="1">
        <v>25</v>
      </c>
      <c r="D156" s="1" t="str">
        <f t="shared" ca="1" si="476"/>
        <v/>
      </c>
      <c r="E156" s="1" t="str">
        <f t="shared" ca="1" si="477"/>
        <v/>
      </c>
    </row>
    <row r="157" spans="1:5" x14ac:dyDescent="0.25">
      <c r="A157" s="1">
        <f t="shared" si="478"/>
        <v>11</v>
      </c>
      <c r="B157" s="1">
        <v>1</v>
      </c>
      <c r="D157" s="1" t="str">
        <f t="shared" ca="1" si="476"/>
        <v/>
      </c>
      <c r="E157" s="1" t="str">
        <f t="shared" ca="1" si="477"/>
        <v/>
      </c>
    </row>
    <row r="158" spans="1:5" x14ac:dyDescent="0.25">
      <c r="A158" s="1">
        <f t="shared" si="478"/>
        <v>11</v>
      </c>
      <c r="B158" s="1">
        <v>2</v>
      </c>
      <c r="D158" s="1" t="str">
        <f t="shared" ca="1" si="476"/>
        <v/>
      </c>
      <c r="E158" s="1" t="str">
        <f t="shared" ca="1" si="477"/>
        <v/>
      </c>
    </row>
    <row r="159" spans="1:5" x14ac:dyDescent="0.25">
      <c r="A159" s="1">
        <f t="shared" si="478"/>
        <v>11</v>
      </c>
      <c r="B159" s="1">
        <v>3</v>
      </c>
      <c r="D159" s="1" t="str">
        <f t="shared" ca="1" si="476"/>
        <v/>
      </c>
      <c r="E159" s="1" t="str">
        <f t="shared" ca="1" si="477"/>
        <v/>
      </c>
    </row>
    <row r="160" spans="1:5" x14ac:dyDescent="0.25">
      <c r="A160" s="1">
        <f t="shared" si="478"/>
        <v>11</v>
      </c>
      <c r="B160" s="1">
        <v>4</v>
      </c>
      <c r="D160" s="1" t="str">
        <f t="shared" ca="1" si="476"/>
        <v/>
      </c>
      <c r="E160" s="1" t="str">
        <f t="shared" ca="1" si="477"/>
        <v/>
      </c>
    </row>
    <row r="161" spans="1:5" x14ac:dyDescent="0.25">
      <c r="A161" s="1">
        <f t="shared" si="478"/>
        <v>11</v>
      </c>
      <c r="B161" s="1">
        <v>5</v>
      </c>
      <c r="D161" s="1" t="str">
        <f t="shared" ref="D161:D224" ca="1" si="479">TRIM(HLOOKUP(A161,$B$3:$AO$29,B161+2,0))</f>
        <v/>
      </c>
      <c r="E161" s="1" t="str">
        <f t="shared" ref="E161:E224" ca="1" si="480">IF(HLOOKUP(A161+1,$B$3:$AO$29,B161+2,0)=0,"",HLOOKUP(A161+1,$B$3:$AO$29,B161+2,0))</f>
        <v/>
      </c>
    </row>
    <row r="162" spans="1:5" x14ac:dyDescent="0.25">
      <c r="A162" s="1">
        <f t="shared" si="478"/>
        <v>11</v>
      </c>
      <c r="B162" s="1">
        <v>6</v>
      </c>
      <c r="D162" s="1" t="str">
        <f t="shared" ca="1" si="479"/>
        <v/>
      </c>
      <c r="E162" s="1" t="str">
        <f t="shared" ca="1" si="480"/>
        <v/>
      </c>
    </row>
    <row r="163" spans="1:5" x14ac:dyDescent="0.25">
      <c r="A163" s="1">
        <f t="shared" si="478"/>
        <v>11</v>
      </c>
      <c r="B163" s="1">
        <v>7</v>
      </c>
      <c r="D163" s="1" t="str">
        <f t="shared" ca="1" si="479"/>
        <v/>
      </c>
      <c r="E163" s="1" t="str">
        <f t="shared" ca="1" si="480"/>
        <v/>
      </c>
    </row>
    <row r="164" spans="1:5" x14ac:dyDescent="0.25">
      <c r="A164" s="1">
        <f t="shared" si="478"/>
        <v>11</v>
      </c>
      <c r="B164" s="1">
        <v>8</v>
      </c>
      <c r="D164" s="1" t="str">
        <f t="shared" ca="1" si="479"/>
        <v/>
      </c>
      <c r="E164" s="1" t="str">
        <f t="shared" ca="1" si="480"/>
        <v/>
      </c>
    </row>
    <row r="165" spans="1:5" x14ac:dyDescent="0.25">
      <c r="A165" s="1">
        <f t="shared" si="478"/>
        <v>11</v>
      </c>
      <c r="B165" s="1">
        <v>9</v>
      </c>
      <c r="D165" s="1" t="str">
        <f t="shared" ca="1" si="479"/>
        <v/>
      </c>
      <c r="E165" s="1" t="str">
        <f t="shared" ca="1" si="480"/>
        <v/>
      </c>
    </row>
    <row r="166" spans="1:5" x14ac:dyDescent="0.25">
      <c r="A166" s="1">
        <f t="shared" si="478"/>
        <v>11</v>
      </c>
      <c r="B166" s="1">
        <v>10</v>
      </c>
      <c r="D166" s="1" t="str">
        <f t="shared" ca="1" si="479"/>
        <v/>
      </c>
      <c r="E166" s="1" t="str">
        <f t="shared" ca="1" si="480"/>
        <v/>
      </c>
    </row>
    <row r="167" spans="1:5" x14ac:dyDescent="0.25">
      <c r="A167" s="1">
        <f t="shared" si="478"/>
        <v>11</v>
      </c>
      <c r="B167" s="1">
        <v>11</v>
      </c>
      <c r="D167" s="1" t="str">
        <f t="shared" ca="1" si="479"/>
        <v/>
      </c>
      <c r="E167" s="1" t="str">
        <f t="shared" ca="1" si="480"/>
        <v/>
      </c>
    </row>
    <row r="168" spans="1:5" x14ac:dyDescent="0.25">
      <c r="A168" s="1">
        <f t="shared" si="478"/>
        <v>11</v>
      </c>
      <c r="B168" s="1">
        <v>12</v>
      </c>
      <c r="D168" s="1" t="str">
        <f t="shared" ca="1" si="479"/>
        <v/>
      </c>
      <c r="E168" s="1" t="str">
        <f t="shared" ca="1" si="480"/>
        <v/>
      </c>
    </row>
    <row r="169" spans="1:5" x14ac:dyDescent="0.25">
      <c r="A169" s="1">
        <f t="shared" si="478"/>
        <v>11</v>
      </c>
      <c r="B169" s="1">
        <v>13</v>
      </c>
      <c r="D169" s="1" t="str">
        <f t="shared" ca="1" si="479"/>
        <v/>
      </c>
      <c r="E169" s="1" t="str">
        <f t="shared" ca="1" si="480"/>
        <v/>
      </c>
    </row>
    <row r="170" spans="1:5" x14ac:dyDescent="0.25">
      <c r="A170" s="1">
        <f t="shared" si="478"/>
        <v>11</v>
      </c>
      <c r="B170" s="1">
        <v>14</v>
      </c>
      <c r="D170" s="1" t="str">
        <f t="shared" ca="1" si="479"/>
        <v/>
      </c>
      <c r="E170" s="1" t="str">
        <f t="shared" ca="1" si="480"/>
        <v/>
      </c>
    </row>
    <row r="171" spans="1:5" x14ac:dyDescent="0.25">
      <c r="A171" s="1">
        <f t="shared" si="478"/>
        <v>11</v>
      </c>
      <c r="B171" s="1">
        <v>15</v>
      </c>
      <c r="D171" s="1" t="str">
        <f t="shared" ca="1" si="479"/>
        <v/>
      </c>
      <c r="E171" s="1" t="str">
        <f t="shared" ca="1" si="480"/>
        <v/>
      </c>
    </row>
    <row r="172" spans="1:5" x14ac:dyDescent="0.25">
      <c r="A172" s="1">
        <f t="shared" ref="A172:A235" si="481">IF(B171&gt;B172,A171+2,A171)</f>
        <v>11</v>
      </c>
      <c r="B172" s="1">
        <v>16</v>
      </c>
      <c r="D172" s="1" t="str">
        <f t="shared" ca="1" si="479"/>
        <v/>
      </c>
      <c r="E172" s="1" t="str">
        <f t="shared" ca="1" si="480"/>
        <v/>
      </c>
    </row>
    <row r="173" spans="1:5" x14ac:dyDescent="0.25">
      <c r="A173" s="1">
        <f t="shared" si="481"/>
        <v>11</v>
      </c>
      <c r="B173" s="1">
        <v>17</v>
      </c>
      <c r="D173" s="1" t="str">
        <f t="shared" ca="1" si="479"/>
        <v/>
      </c>
      <c r="E173" s="1" t="str">
        <f t="shared" ca="1" si="480"/>
        <v/>
      </c>
    </row>
    <row r="174" spans="1:5" x14ac:dyDescent="0.25">
      <c r="A174" s="1">
        <f t="shared" si="481"/>
        <v>11</v>
      </c>
      <c r="B174" s="1">
        <v>18</v>
      </c>
      <c r="D174" s="1" t="str">
        <f t="shared" ca="1" si="479"/>
        <v/>
      </c>
      <c r="E174" s="1" t="str">
        <f t="shared" ca="1" si="480"/>
        <v/>
      </c>
    </row>
    <row r="175" spans="1:5" x14ac:dyDescent="0.25">
      <c r="A175" s="1">
        <f t="shared" si="481"/>
        <v>11</v>
      </c>
      <c r="B175" s="1">
        <v>19</v>
      </c>
      <c r="D175" s="1" t="str">
        <f t="shared" ca="1" si="479"/>
        <v/>
      </c>
      <c r="E175" s="1" t="str">
        <f t="shared" ca="1" si="480"/>
        <v/>
      </c>
    </row>
    <row r="176" spans="1:5" x14ac:dyDescent="0.25">
      <c r="A176" s="1">
        <f t="shared" si="481"/>
        <v>11</v>
      </c>
      <c r="B176" s="1">
        <v>20</v>
      </c>
      <c r="D176" s="1" t="str">
        <f t="shared" ca="1" si="479"/>
        <v/>
      </c>
      <c r="E176" s="1" t="str">
        <f t="shared" ca="1" si="480"/>
        <v/>
      </c>
    </row>
    <row r="177" spans="1:5" x14ac:dyDescent="0.25">
      <c r="A177" s="1">
        <f t="shared" si="481"/>
        <v>11</v>
      </c>
      <c r="B177" s="1">
        <v>21</v>
      </c>
      <c r="D177" s="1" t="str">
        <f t="shared" ca="1" si="479"/>
        <v/>
      </c>
      <c r="E177" s="1" t="str">
        <f t="shared" ca="1" si="480"/>
        <v/>
      </c>
    </row>
    <row r="178" spans="1:5" x14ac:dyDescent="0.25">
      <c r="A178" s="1">
        <f t="shared" si="481"/>
        <v>11</v>
      </c>
      <c r="B178" s="1">
        <v>22</v>
      </c>
      <c r="D178" s="1" t="str">
        <f t="shared" ca="1" si="479"/>
        <v/>
      </c>
      <c r="E178" s="1" t="str">
        <f t="shared" ca="1" si="480"/>
        <v/>
      </c>
    </row>
    <row r="179" spans="1:5" x14ac:dyDescent="0.25">
      <c r="A179" s="1">
        <f t="shared" si="481"/>
        <v>11</v>
      </c>
      <c r="B179" s="1">
        <v>23</v>
      </c>
      <c r="D179" s="1" t="str">
        <f t="shared" ca="1" si="479"/>
        <v/>
      </c>
      <c r="E179" s="1" t="str">
        <f t="shared" ca="1" si="480"/>
        <v/>
      </c>
    </row>
    <row r="180" spans="1:5" x14ac:dyDescent="0.25">
      <c r="A180" s="1">
        <f t="shared" si="481"/>
        <v>11</v>
      </c>
      <c r="B180" s="1">
        <v>24</v>
      </c>
      <c r="D180" s="1" t="str">
        <f t="shared" ca="1" si="479"/>
        <v/>
      </c>
      <c r="E180" s="1" t="str">
        <f t="shared" ca="1" si="480"/>
        <v/>
      </c>
    </row>
    <row r="181" spans="1:5" x14ac:dyDescent="0.25">
      <c r="A181" s="1">
        <f t="shared" si="481"/>
        <v>11</v>
      </c>
      <c r="B181" s="1">
        <v>25</v>
      </c>
      <c r="D181" s="1" t="str">
        <f t="shared" ca="1" si="479"/>
        <v/>
      </c>
      <c r="E181" s="1" t="str">
        <f t="shared" ca="1" si="480"/>
        <v/>
      </c>
    </row>
    <row r="182" spans="1:5" x14ac:dyDescent="0.25">
      <c r="A182" s="1">
        <f t="shared" si="481"/>
        <v>13</v>
      </c>
      <c r="B182" s="1">
        <v>1</v>
      </c>
      <c r="D182" s="1" t="str">
        <f t="shared" ca="1" si="479"/>
        <v/>
      </c>
      <c r="E182" s="1" t="str">
        <f t="shared" ca="1" si="480"/>
        <v/>
      </c>
    </row>
    <row r="183" spans="1:5" x14ac:dyDescent="0.25">
      <c r="A183" s="1">
        <f t="shared" si="481"/>
        <v>13</v>
      </c>
      <c r="B183" s="1">
        <v>2</v>
      </c>
      <c r="D183" s="1" t="str">
        <f t="shared" ca="1" si="479"/>
        <v/>
      </c>
      <c r="E183" s="1" t="str">
        <f t="shared" ca="1" si="480"/>
        <v/>
      </c>
    </row>
    <row r="184" spans="1:5" x14ac:dyDescent="0.25">
      <c r="A184" s="1">
        <f t="shared" si="481"/>
        <v>13</v>
      </c>
      <c r="B184" s="1">
        <v>3</v>
      </c>
      <c r="D184" s="1" t="str">
        <f t="shared" ca="1" si="479"/>
        <v/>
      </c>
      <c r="E184" s="1" t="str">
        <f t="shared" ca="1" si="480"/>
        <v/>
      </c>
    </row>
    <row r="185" spans="1:5" x14ac:dyDescent="0.25">
      <c r="A185" s="1">
        <f t="shared" si="481"/>
        <v>13</v>
      </c>
      <c r="B185" s="1">
        <v>4</v>
      </c>
      <c r="D185" s="1" t="str">
        <f t="shared" ca="1" si="479"/>
        <v/>
      </c>
      <c r="E185" s="1" t="str">
        <f t="shared" ca="1" si="480"/>
        <v/>
      </c>
    </row>
    <row r="186" spans="1:5" x14ac:dyDescent="0.25">
      <c r="A186" s="1">
        <f t="shared" si="481"/>
        <v>13</v>
      </c>
      <c r="B186" s="1">
        <v>5</v>
      </c>
      <c r="D186" s="1" t="str">
        <f t="shared" ca="1" si="479"/>
        <v/>
      </c>
      <c r="E186" s="1" t="str">
        <f t="shared" ca="1" si="480"/>
        <v/>
      </c>
    </row>
    <row r="187" spans="1:5" x14ac:dyDescent="0.25">
      <c r="A187" s="1">
        <f t="shared" si="481"/>
        <v>13</v>
      </c>
      <c r="B187" s="1">
        <v>6</v>
      </c>
      <c r="D187" s="1" t="str">
        <f t="shared" ca="1" si="479"/>
        <v/>
      </c>
      <c r="E187" s="1" t="str">
        <f t="shared" ca="1" si="480"/>
        <v/>
      </c>
    </row>
    <row r="188" spans="1:5" x14ac:dyDescent="0.25">
      <c r="A188" s="1">
        <f t="shared" si="481"/>
        <v>13</v>
      </c>
      <c r="B188" s="1">
        <v>7</v>
      </c>
      <c r="D188" s="1" t="str">
        <f t="shared" ca="1" si="479"/>
        <v/>
      </c>
      <c r="E188" s="1" t="str">
        <f t="shared" ca="1" si="480"/>
        <v/>
      </c>
    </row>
    <row r="189" spans="1:5" x14ac:dyDescent="0.25">
      <c r="A189" s="1">
        <f t="shared" si="481"/>
        <v>13</v>
      </c>
      <c r="B189" s="1">
        <v>8</v>
      </c>
      <c r="D189" s="1" t="str">
        <f t="shared" ca="1" si="479"/>
        <v/>
      </c>
      <c r="E189" s="1" t="str">
        <f t="shared" ca="1" si="480"/>
        <v/>
      </c>
    </row>
    <row r="190" spans="1:5" x14ac:dyDescent="0.25">
      <c r="A190" s="1">
        <f t="shared" si="481"/>
        <v>13</v>
      </c>
      <c r="B190" s="1">
        <v>9</v>
      </c>
      <c r="D190" s="1" t="str">
        <f t="shared" ca="1" si="479"/>
        <v/>
      </c>
      <c r="E190" s="1" t="str">
        <f t="shared" ca="1" si="480"/>
        <v/>
      </c>
    </row>
    <row r="191" spans="1:5" x14ac:dyDescent="0.25">
      <c r="A191" s="1">
        <f t="shared" si="481"/>
        <v>13</v>
      </c>
      <c r="B191" s="1">
        <v>10</v>
      </c>
      <c r="D191" s="1" t="str">
        <f t="shared" ca="1" si="479"/>
        <v/>
      </c>
      <c r="E191" s="1" t="str">
        <f t="shared" ca="1" si="480"/>
        <v/>
      </c>
    </row>
    <row r="192" spans="1:5" x14ac:dyDescent="0.25">
      <c r="A192" s="1">
        <f t="shared" si="481"/>
        <v>13</v>
      </c>
      <c r="B192" s="1">
        <v>11</v>
      </c>
      <c r="D192" s="1" t="str">
        <f t="shared" ca="1" si="479"/>
        <v/>
      </c>
      <c r="E192" s="1" t="str">
        <f t="shared" ca="1" si="480"/>
        <v/>
      </c>
    </row>
    <row r="193" spans="1:5" x14ac:dyDescent="0.25">
      <c r="A193" s="1">
        <f t="shared" si="481"/>
        <v>13</v>
      </c>
      <c r="B193" s="1">
        <v>12</v>
      </c>
      <c r="D193" s="1" t="str">
        <f t="shared" ca="1" si="479"/>
        <v/>
      </c>
      <c r="E193" s="1" t="str">
        <f t="shared" ca="1" si="480"/>
        <v/>
      </c>
    </row>
    <row r="194" spans="1:5" x14ac:dyDescent="0.25">
      <c r="A194" s="1">
        <f t="shared" si="481"/>
        <v>13</v>
      </c>
      <c r="B194" s="1">
        <v>13</v>
      </c>
      <c r="D194" s="1" t="str">
        <f t="shared" ca="1" si="479"/>
        <v/>
      </c>
      <c r="E194" s="1" t="str">
        <f t="shared" ca="1" si="480"/>
        <v/>
      </c>
    </row>
    <row r="195" spans="1:5" x14ac:dyDescent="0.25">
      <c r="A195" s="1">
        <f t="shared" si="481"/>
        <v>13</v>
      </c>
      <c r="B195" s="1">
        <v>14</v>
      </c>
      <c r="D195" s="1" t="str">
        <f t="shared" ca="1" si="479"/>
        <v/>
      </c>
      <c r="E195" s="1" t="str">
        <f t="shared" ca="1" si="480"/>
        <v/>
      </c>
    </row>
    <row r="196" spans="1:5" x14ac:dyDescent="0.25">
      <c r="A196" s="1">
        <f t="shared" si="481"/>
        <v>13</v>
      </c>
      <c r="B196" s="1">
        <v>15</v>
      </c>
      <c r="D196" s="1" t="str">
        <f t="shared" ca="1" si="479"/>
        <v/>
      </c>
      <c r="E196" s="1" t="str">
        <f t="shared" ca="1" si="480"/>
        <v/>
      </c>
    </row>
    <row r="197" spans="1:5" x14ac:dyDescent="0.25">
      <c r="A197" s="1">
        <f t="shared" si="481"/>
        <v>13</v>
      </c>
      <c r="B197" s="1">
        <v>16</v>
      </c>
      <c r="D197" s="1" t="str">
        <f t="shared" ca="1" si="479"/>
        <v/>
      </c>
      <c r="E197" s="1" t="str">
        <f t="shared" ca="1" si="480"/>
        <v/>
      </c>
    </row>
    <row r="198" spans="1:5" x14ac:dyDescent="0.25">
      <c r="A198" s="1">
        <f t="shared" si="481"/>
        <v>13</v>
      </c>
      <c r="B198" s="1">
        <v>17</v>
      </c>
      <c r="D198" s="1" t="str">
        <f t="shared" ca="1" si="479"/>
        <v/>
      </c>
      <c r="E198" s="1" t="str">
        <f t="shared" ca="1" si="480"/>
        <v/>
      </c>
    </row>
    <row r="199" spans="1:5" x14ac:dyDescent="0.25">
      <c r="A199" s="1">
        <f t="shared" si="481"/>
        <v>13</v>
      </c>
      <c r="B199" s="1">
        <v>18</v>
      </c>
      <c r="D199" s="1" t="str">
        <f t="shared" ca="1" si="479"/>
        <v/>
      </c>
      <c r="E199" s="1" t="str">
        <f t="shared" ca="1" si="480"/>
        <v/>
      </c>
    </row>
    <row r="200" spans="1:5" x14ac:dyDescent="0.25">
      <c r="A200" s="1">
        <f t="shared" si="481"/>
        <v>13</v>
      </c>
      <c r="B200" s="1">
        <v>19</v>
      </c>
      <c r="D200" s="1" t="str">
        <f t="shared" ca="1" si="479"/>
        <v/>
      </c>
      <c r="E200" s="1" t="str">
        <f t="shared" ca="1" si="480"/>
        <v/>
      </c>
    </row>
    <row r="201" spans="1:5" x14ac:dyDescent="0.25">
      <c r="A201" s="1">
        <f t="shared" si="481"/>
        <v>13</v>
      </c>
      <c r="B201" s="1">
        <v>20</v>
      </c>
      <c r="D201" s="1" t="str">
        <f t="shared" ca="1" si="479"/>
        <v/>
      </c>
      <c r="E201" s="1" t="str">
        <f t="shared" ca="1" si="480"/>
        <v/>
      </c>
    </row>
    <row r="202" spans="1:5" x14ac:dyDescent="0.25">
      <c r="A202" s="1">
        <f t="shared" si="481"/>
        <v>13</v>
      </c>
      <c r="B202" s="1">
        <v>21</v>
      </c>
      <c r="D202" s="1" t="str">
        <f t="shared" ca="1" si="479"/>
        <v/>
      </c>
      <c r="E202" s="1" t="str">
        <f t="shared" ca="1" si="480"/>
        <v/>
      </c>
    </row>
    <row r="203" spans="1:5" x14ac:dyDescent="0.25">
      <c r="A203" s="1">
        <f t="shared" si="481"/>
        <v>13</v>
      </c>
      <c r="B203" s="1">
        <v>22</v>
      </c>
      <c r="D203" s="1" t="str">
        <f t="shared" ca="1" si="479"/>
        <v/>
      </c>
      <c r="E203" s="1" t="str">
        <f t="shared" ca="1" si="480"/>
        <v/>
      </c>
    </row>
    <row r="204" spans="1:5" x14ac:dyDescent="0.25">
      <c r="A204" s="1">
        <f t="shared" si="481"/>
        <v>13</v>
      </c>
      <c r="B204" s="1">
        <v>23</v>
      </c>
      <c r="D204" s="1" t="str">
        <f t="shared" ca="1" si="479"/>
        <v/>
      </c>
      <c r="E204" s="1" t="str">
        <f t="shared" ca="1" si="480"/>
        <v/>
      </c>
    </row>
    <row r="205" spans="1:5" x14ac:dyDescent="0.25">
      <c r="A205" s="1">
        <f t="shared" si="481"/>
        <v>13</v>
      </c>
      <c r="B205" s="1">
        <v>24</v>
      </c>
      <c r="D205" s="1" t="str">
        <f t="shared" ca="1" si="479"/>
        <v/>
      </c>
      <c r="E205" s="1" t="str">
        <f t="shared" ca="1" si="480"/>
        <v/>
      </c>
    </row>
    <row r="206" spans="1:5" x14ac:dyDescent="0.25">
      <c r="A206" s="1">
        <f t="shared" si="481"/>
        <v>13</v>
      </c>
      <c r="B206" s="1">
        <v>25</v>
      </c>
      <c r="D206" s="1" t="str">
        <f t="shared" ca="1" si="479"/>
        <v/>
      </c>
      <c r="E206" s="1" t="str">
        <f t="shared" ca="1" si="480"/>
        <v/>
      </c>
    </row>
    <row r="207" spans="1:5" x14ac:dyDescent="0.25">
      <c r="A207" s="1">
        <f t="shared" si="481"/>
        <v>15</v>
      </c>
      <c r="B207" s="1">
        <v>1</v>
      </c>
      <c r="D207" s="1" t="str">
        <f t="shared" ca="1" si="479"/>
        <v/>
      </c>
      <c r="E207" s="1" t="str">
        <f t="shared" ca="1" si="480"/>
        <v/>
      </c>
    </row>
    <row r="208" spans="1:5" x14ac:dyDescent="0.25">
      <c r="A208" s="1">
        <f t="shared" si="481"/>
        <v>15</v>
      </c>
      <c r="B208" s="1">
        <v>2</v>
      </c>
      <c r="D208" s="1" t="str">
        <f t="shared" ca="1" si="479"/>
        <v/>
      </c>
      <c r="E208" s="1" t="str">
        <f t="shared" ca="1" si="480"/>
        <v/>
      </c>
    </row>
    <row r="209" spans="1:5" x14ac:dyDescent="0.25">
      <c r="A209" s="1">
        <f t="shared" si="481"/>
        <v>15</v>
      </c>
      <c r="B209" s="1">
        <v>3</v>
      </c>
      <c r="D209" s="1" t="str">
        <f t="shared" ca="1" si="479"/>
        <v/>
      </c>
      <c r="E209" s="1" t="str">
        <f t="shared" ca="1" si="480"/>
        <v/>
      </c>
    </row>
    <row r="210" spans="1:5" x14ac:dyDescent="0.25">
      <c r="A210" s="1">
        <f t="shared" si="481"/>
        <v>15</v>
      </c>
      <c r="B210" s="1">
        <v>4</v>
      </c>
      <c r="D210" s="1" t="str">
        <f t="shared" ca="1" si="479"/>
        <v/>
      </c>
      <c r="E210" s="1" t="str">
        <f t="shared" ca="1" si="480"/>
        <v/>
      </c>
    </row>
    <row r="211" spans="1:5" x14ac:dyDescent="0.25">
      <c r="A211" s="1">
        <f t="shared" si="481"/>
        <v>15</v>
      </c>
      <c r="B211" s="1">
        <v>5</v>
      </c>
      <c r="D211" s="1" t="str">
        <f t="shared" ca="1" si="479"/>
        <v/>
      </c>
      <c r="E211" s="1" t="str">
        <f t="shared" ca="1" si="480"/>
        <v/>
      </c>
    </row>
    <row r="212" spans="1:5" x14ac:dyDescent="0.25">
      <c r="A212" s="1">
        <f t="shared" si="481"/>
        <v>15</v>
      </c>
      <c r="B212" s="1">
        <v>6</v>
      </c>
      <c r="D212" s="1" t="str">
        <f t="shared" ca="1" si="479"/>
        <v/>
      </c>
      <c r="E212" s="1" t="str">
        <f t="shared" ca="1" si="480"/>
        <v/>
      </c>
    </row>
    <row r="213" spans="1:5" x14ac:dyDescent="0.25">
      <c r="A213" s="1">
        <f t="shared" si="481"/>
        <v>15</v>
      </c>
      <c r="B213" s="1">
        <v>7</v>
      </c>
      <c r="D213" s="1" t="str">
        <f t="shared" ca="1" si="479"/>
        <v/>
      </c>
      <c r="E213" s="1" t="str">
        <f t="shared" ca="1" si="480"/>
        <v/>
      </c>
    </row>
    <row r="214" spans="1:5" x14ac:dyDescent="0.25">
      <c r="A214" s="1">
        <f t="shared" si="481"/>
        <v>15</v>
      </c>
      <c r="B214" s="1">
        <v>8</v>
      </c>
      <c r="D214" s="1" t="str">
        <f t="shared" ca="1" si="479"/>
        <v/>
      </c>
      <c r="E214" s="1" t="str">
        <f t="shared" ca="1" si="480"/>
        <v/>
      </c>
    </row>
    <row r="215" spans="1:5" x14ac:dyDescent="0.25">
      <c r="A215" s="1">
        <f t="shared" si="481"/>
        <v>15</v>
      </c>
      <c r="B215" s="1">
        <v>9</v>
      </c>
      <c r="D215" s="1" t="str">
        <f t="shared" ca="1" si="479"/>
        <v/>
      </c>
      <c r="E215" s="1" t="str">
        <f t="shared" ca="1" si="480"/>
        <v/>
      </c>
    </row>
    <row r="216" spans="1:5" x14ac:dyDescent="0.25">
      <c r="A216" s="1">
        <f t="shared" si="481"/>
        <v>15</v>
      </c>
      <c r="B216" s="1">
        <v>10</v>
      </c>
      <c r="D216" s="1" t="str">
        <f t="shared" ca="1" si="479"/>
        <v/>
      </c>
      <c r="E216" s="1" t="str">
        <f t="shared" ca="1" si="480"/>
        <v/>
      </c>
    </row>
    <row r="217" spans="1:5" x14ac:dyDescent="0.25">
      <c r="A217" s="1">
        <f t="shared" si="481"/>
        <v>15</v>
      </c>
      <c r="B217" s="1">
        <v>11</v>
      </c>
      <c r="D217" s="1" t="str">
        <f t="shared" ca="1" si="479"/>
        <v/>
      </c>
      <c r="E217" s="1" t="str">
        <f t="shared" ca="1" si="480"/>
        <v/>
      </c>
    </row>
    <row r="218" spans="1:5" x14ac:dyDescent="0.25">
      <c r="A218" s="1">
        <f t="shared" si="481"/>
        <v>15</v>
      </c>
      <c r="B218" s="1">
        <v>12</v>
      </c>
      <c r="D218" s="1" t="str">
        <f t="shared" ca="1" si="479"/>
        <v/>
      </c>
      <c r="E218" s="1" t="str">
        <f t="shared" ca="1" si="480"/>
        <v/>
      </c>
    </row>
    <row r="219" spans="1:5" x14ac:dyDescent="0.25">
      <c r="A219" s="1">
        <f t="shared" si="481"/>
        <v>15</v>
      </c>
      <c r="B219" s="1">
        <v>13</v>
      </c>
      <c r="D219" s="1" t="str">
        <f t="shared" ca="1" si="479"/>
        <v/>
      </c>
      <c r="E219" s="1" t="str">
        <f t="shared" ca="1" si="480"/>
        <v/>
      </c>
    </row>
    <row r="220" spans="1:5" x14ac:dyDescent="0.25">
      <c r="A220" s="1">
        <f t="shared" si="481"/>
        <v>15</v>
      </c>
      <c r="B220" s="1">
        <v>14</v>
      </c>
      <c r="D220" s="1" t="str">
        <f t="shared" ca="1" si="479"/>
        <v/>
      </c>
      <c r="E220" s="1" t="str">
        <f t="shared" ca="1" si="480"/>
        <v/>
      </c>
    </row>
    <row r="221" spans="1:5" x14ac:dyDescent="0.25">
      <c r="A221" s="1">
        <f t="shared" si="481"/>
        <v>15</v>
      </c>
      <c r="B221" s="1">
        <v>15</v>
      </c>
      <c r="D221" s="1" t="str">
        <f t="shared" ca="1" si="479"/>
        <v/>
      </c>
      <c r="E221" s="1" t="str">
        <f t="shared" ca="1" si="480"/>
        <v/>
      </c>
    </row>
    <row r="222" spans="1:5" x14ac:dyDescent="0.25">
      <c r="A222" s="1">
        <f t="shared" si="481"/>
        <v>15</v>
      </c>
      <c r="B222" s="1">
        <v>16</v>
      </c>
      <c r="D222" s="1" t="str">
        <f t="shared" ca="1" si="479"/>
        <v/>
      </c>
      <c r="E222" s="1" t="str">
        <f t="shared" ca="1" si="480"/>
        <v/>
      </c>
    </row>
    <row r="223" spans="1:5" x14ac:dyDescent="0.25">
      <c r="A223" s="1">
        <f t="shared" si="481"/>
        <v>15</v>
      </c>
      <c r="B223" s="1">
        <v>17</v>
      </c>
      <c r="D223" s="1" t="str">
        <f t="shared" ca="1" si="479"/>
        <v/>
      </c>
      <c r="E223" s="1" t="str">
        <f t="shared" ca="1" si="480"/>
        <v/>
      </c>
    </row>
    <row r="224" spans="1:5" x14ac:dyDescent="0.25">
      <c r="A224" s="1">
        <f t="shared" si="481"/>
        <v>15</v>
      </c>
      <c r="B224" s="1">
        <v>18</v>
      </c>
      <c r="D224" s="1" t="str">
        <f t="shared" ca="1" si="479"/>
        <v/>
      </c>
      <c r="E224" s="1" t="str">
        <f t="shared" ca="1" si="480"/>
        <v/>
      </c>
    </row>
    <row r="225" spans="1:5" x14ac:dyDescent="0.25">
      <c r="A225" s="1">
        <f t="shared" si="481"/>
        <v>15</v>
      </c>
      <c r="B225" s="1">
        <v>19</v>
      </c>
      <c r="D225" s="1" t="str">
        <f t="shared" ref="D225:D288" ca="1" si="482">TRIM(HLOOKUP(A225,$B$3:$AO$29,B225+2,0))</f>
        <v/>
      </c>
      <c r="E225" s="1" t="str">
        <f t="shared" ref="E225:E288" ca="1" si="483">IF(HLOOKUP(A225+1,$B$3:$AO$29,B225+2,0)=0,"",HLOOKUP(A225+1,$B$3:$AO$29,B225+2,0))</f>
        <v/>
      </c>
    </row>
    <row r="226" spans="1:5" x14ac:dyDescent="0.25">
      <c r="A226" s="1">
        <f t="shared" si="481"/>
        <v>15</v>
      </c>
      <c r="B226" s="1">
        <v>20</v>
      </c>
      <c r="D226" s="1" t="str">
        <f t="shared" ca="1" si="482"/>
        <v/>
      </c>
      <c r="E226" s="1" t="str">
        <f t="shared" ca="1" si="483"/>
        <v/>
      </c>
    </row>
    <row r="227" spans="1:5" x14ac:dyDescent="0.25">
      <c r="A227" s="1">
        <f t="shared" si="481"/>
        <v>15</v>
      </c>
      <c r="B227" s="1">
        <v>21</v>
      </c>
      <c r="D227" s="1" t="str">
        <f t="shared" ca="1" si="482"/>
        <v/>
      </c>
      <c r="E227" s="1" t="str">
        <f t="shared" ca="1" si="483"/>
        <v/>
      </c>
    </row>
    <row r="228" spans="1:5" x14ac:dyDescent="0.25">
      <c r="A228" s="1">
        <f t="shared" si="481"/>
        <v>15</v>
      </c>
      <c r="B228" s="1">
        <v>22</v>
      </c>
      <c r="D228" s="1" t="str">
        <f t="shared" ca="1" si="482"/>
        <v/>
      </c>
      <c r="E228" s="1" t="str">
        <f t="shared" ca="1" si="483"/>
        <v/>
      </c>
    </row>
    <row r="229" spans="1:5" x14ac:dyDescent="0.25">
      <c r="A229" s="1">
        <f t="shared" si="481"/>
        <v>15</v>
      </c>
      <c r="B229" s="1">
        <v>23</v>
      </c>
      <c r="D229" s="1" t="str">
        <f t="shared" ca="1" si="482"/>
        <v/>
      </c>
      <c r="E229" s="1" t="str">
        <f t="shared" ca="1" si="483"/>
        <v/>
      </c>
    </row>
    <row r="230" spans="1:5" x14ac:dyDescent="0.25">
      <c r="A230" s="1">
        <f t="shared" si="481"/>
        <v>15</v>
      </c>
      <c r="B230" s="1">
        <v>24</v>
      </c>
      <c r="D230" s="1" t="str">
        <f t="shared" ca="1" si="482"/>
        <v/>
      </c>
      <c r="E230" s="1" t="str">
        <f t="shared" ca="1" si="483"/>
        <v/>
      </c>
    </row>
    <row r="231" spans="1:5" x14ac:dyDescent="0.25">
      <c r="A231" s="1">
        <f t="shared" si="481"/>
        <v>15</v>
      </c>
      <c r="B231" s="1">
        <v>25</v>
      </c>
      <c r="D231" s="1" t="str">
        <f t="shared" ca="1" si="482"/>
        <v/>
      </c>
      <c r="E231" s="1" t="str">
        <f t="shared" ca="1" si="483"/>
        <v/>
      </c>
    </row>
    <row r="232" spans="1:5" x14ac:dyDescent="0.25">
      <c r="A232" s="1">
        <f t="shared" si="481"/>
        <v>17</v>
      </c>
      <c r="B232" s="1">
        <v>1</v>
      </c>
      <c r="D232" s="1" t="str">
        <f t="shared" ca="1" si="482"/>
        <v/>
      </c>
      <c r="E232" s="1" t="str">
        <f t="shared" ca="1" si="483"/>
        <v/>
      </c>
    </row>
    <row r="233" spans="1:5" x14ac:dyDescent="0.25">
      <c r="A233" s="1">
        <f t="shared" si="481"/>
        <v>17</v>
      </c>
      <c r="B233" s="1">
        <v>2</v>
      </c>
      <c r="D233" s="1" t="str">
        <f t="shared" ca="1" si="482"/>
        <v/>
      </c>
      <c r="E233" s="1" t="str">
        <f t="shared" ca="1" si="483"/>
        <v/>
      </c>
    </row>
    <row r="234" spans="1:5" x14ac:dyDescent="0.25">
      <c r="A234" s="1">
        <f t="shared" si="481"/>
        <v>17</v>
      </c>
      <c r="B234" s="1">
        <v>3</v>
      </c>
      <c r="D234" s="1" t="str">
        <f t="shared" ca="1" si="482"/>
        <v/>
      </c>
      <c r="E234" s="1" t="str">
        <f t="shared" ca="1" si="483"/>
        <v/>
      </c>
    </row>
    <row r="235" spans="1:5" x14ac:dyDescent="0.25">
      <c r="A235" s="1">
        <f t="shared" si="481"/>
        <v>17</v>
      </c>
      <c r="B235" s="1">
        <v>4</v>
      </c>
      <c r="D235" s="1" t="str">
        <f t="shared" ca="1" si="482"/>
        <v/>
      </c>
      <c r="E235" s="1" t="str">
        <f t="shared" ca="1" si="483"/>
        <v/>
      </c>
    </row>
    <row r="236" spans="1:5" x14ac:dyDescent="0.25">
      <c r="A236" s="1">
        <f t="shared" ref="A236:A299" si="484">IF(B235&gt;B236,A235+2,A235)</f>
        <v>17</v>
      </c>
      <c r="B236" s="1">
        <v>5</v>
      </c>
      <c r="D236" s="1" t="str">
        <f t="shared" ca="1" si="482"/>
        <v/>
      </c>
      <c r="E236" s="1" t="str">
        <f t="shared" ca="1" si="483"/>
        <v/>
      </c>
    </row>
    <row r="237" spans="1:5" x14ac:dyDescent="0.25">
      <c r="A237" s="1">
        <f t="shared" si="484"/>
        <v>17</v>
      </c>
      <c r="B237" s="1">
        <v>6</v>
      </c>
      <c r="D237" s="1" t="str">
        <f t="shared" ca="1" si="482"/>
        <v/>
      </c>
      <c r="E237" s="1" t="str">
        <f t="shared" ca="1" si="483"/>
        <v/>
      </c>
    </row>
    <row r="238" spans="1:5" x14ac:dyDescent="0.25">
      <c r="A238" s="1">
        <f t="shared" si="484"/>
        <v>17</v>
      </c>
      <c r="B238" s="1">
        <v>7</v>
      </c>
      <c r="D238" s="1" t="str">
        <f t="shared" ca="1" si="482"/>
        <v/>
      </c>
      <c r="E238" s="1" t="str">
        <f t="shared" ca="1" si="483"/>
        <v/>
      </c>
    </row>
    <row r="239" spans="1:5" x14ac:dyDescent="0.25">
      <c r="A239" s="1">
        <f t="shared" si="484"/>
        <v>17</v>
      </c>
      <c r="B239" s="1">
        <v>8</v>
      </c>
      <c r="D239" s="1" t="str">
        <f t="shared" ca="1" si="482"/>
        <v/>
      </c>
      <c r="E239" s="1" t="str">
        <f t="shared" ca="1" si="483"/>
        <v/>
      </c>
    </row>
    <row r="240" spans="1:5" x14ac:dyDescent="0.25">
      <c r="A240" s="1">
        <f t="shared" si="484"/>
        <v>17</v>
      </c>
      <c r="B240" s="1">
        <v>9</v>
      </c>
      <c r="D240" s="1" t="str">
        <f t="shared" ca="1" si="482"/>
        <v/>
      </c>
      <c r="E240" s="1" t="str">
        <f t="shared" ca="1" si="483"/>
        <v/>
      </c>
    </row>
    <row r="241" spans="1:5" x14ac:dyDescent="0.25">
      <c r="A241" s="1">
        <f t="shared" si="484"/>
        <v>17</v>
      </c>
      <c r="B241" s="1">
        <v>10</v>
      </c>
      <c r="D241" s="1" t="str">
        <f t="shared" ca="1" si="482"/>
        <v/>
      </c>
      <c r="E241" s="1" t="str">
        <f t="shared" ca="1" si="483"/>
        <v/>
      </c>
    </row>
    <row r="242" spans="1:5" x14ac:dyDescent="0.25">
      <c r="A242" s="1">
        <f t="shared" si="484"/>
        <v>17</v>
      </c>
      <c r="B242" s="1">
        <v>11</v>
      </c>
      <c r="D242" s="1" t="str">
        <f t="shared" ca="1" si="482"/>
        <v/>
      </c>
      <c r="E242" s="1" t="str">
        <f t="shared" ca="1" si="483"/>
        <v/>
      </c>
    </row>
    <row r="243" spans="1:5" x14ac:dyDescent="0.25">
      <c r="A243" s="1">
        <f t="shared" si="484"/>
        <v>17</v>
      </c>
      <c r="B243" s="1">
        <v>12</v>
      </c>
      <c r="D243" s="1" t="str">
        <f t="shared" ca="1" si="482"/>
        <v/>
      </c>
      <c r="E243" s="1" t="str">
        <f t="shared" ca="1" si="483"/>
        <v/>
      </c>
    </row>
    <row r="244" spans="1:5" x14ac:dyDescent="0.25">
      <c r="A244" s="1">
        <f t="shared" si="484"/>
        <v>17</v>
      </c>
      <c r="B244" s="1">
        <v>13</v>
      </c>
      <c r="D244" s="1" t="str">
        <f t="shared" ca="1" si="482"/>
        <v/>
      </c>
      <c r="E244" s="1" t="str">
        <f t="shared" ca="1" si="483"/>
        <v/>
      </c>
    </row>
    <row r="245" spans="1:5" x14ac:dyDescent="0.25">
      <c r="A245" s="1">
        <f t="shared" si="484"/>
        <v>17</v>
      </c>
      <c r="B245" s="1">
        <v>14</v>
      </c>
      <c r="D245" s="1" t="str">
        <f t="shared" ca="1" si="482"/>
        <v/>
      </c>
      <c r="E245" s="1" t="str">
        <f t="shared" ca="1" si="483"/>
        <v/>
      </c>
    </row>
    <row r="246" spans="1:5" x14ac:dyDescent="0.25">
      <c r="A246" s="1">
        <f t="shared" si="484"/>
        <v>17</v>
      </c>
      <c r="B246" s="1">
        <v>15</v>
      </c>
      <c r="D246" s="1" t="str">
        <f t="shared" ca="1" si="482"/>
        <v/>
      </c>
      <c r="E246" s="1" t="str">
        <f t="shared" ca="1" si="483"/>
        <v/>
      </c>
    </row>
    <row r="247" spans="1:5" x14ac:dyDescent="0.25">
      <c r="A247" s="1">
        <f t="shared" si="484"/>
        <v>17</v>
      </c>
      <c r="B247" s="1">
        <v>16</v>
      </c>
      <c r="D247" s="1" t="str">
        <f t="shared" ca="1" si="482"/>
        <v/>
      </c>
      <c r="E247" s="1" t="str">
        <f t="shared" ca="1" si="483"/>
        <v/>
      </c>
    </row>
    <row r="248" spans="1:5" x14ac:dyDescent="0.25">
      <c r="A248" s="1">
        <f t="shared" si="484"/>
        <v>17</v>
      </c>
      <c r="B248" s="1">
        <v>17</v>
      </c>
      <c r="D248" s="1" t="str">
        <f t="shared" ca="1" si="482"/>
        <v/>
      </c>
      <c r="E248" s="1" t="str">
        <f t="shared" ca="1" si="483"/>
        <v/>
      </c>
    </row>
    <row r="249" spans="1:5" x14ac:dyDescent="0.25">
      <c r="A249" s="1">
        <f t="shared" si="484"/>
        <v>17</v>
      </c>
      <c r="B249" s="1">
        <v>18</v>
      </c>
      <c r="D249" s="1" t="str">
        <f t="shared" ca="1" si="482"/>
        <v/>
      </c>
      <c r="E249" s="1" t="str">
        <f t="shared" ca="1" si="483"/>
        <v/>
      </c>
    </row>
    <row r="250" spans="1:5" x14ac:dyDescent="0.25">
      <c r="A250" s="1">
        <f t="shared" si="484"/>
        <v>17</v>
      </c>
      <c r="B250" s="1">
        <v>19</v>
      </c>
      <c r="D250" s="1" t="str">
        <f t="shared" ca="1" si="482"/>
        <v/>
      </c>
      <c r="E250" s="1" t="str">
        <f t="shared" ca="1" si="483"/>
        <v/>
      </c>
    </row>
    <row r="251" spans="1:5" x14ac:dyDescent="0.25">
      <c r="A251" s="1">
        <f t="shared" si="484"/>
        <v>17</v>
      </c>
      <c r="B251" s="1">
        <v>20</v>
      </c>
      <c r="D251" s="1" t="str">
        <f t="shared" ca="1" si="482"/>
        <v/>
      </c>
      <c r="E251" s="1" t="str">
        <f t="shared" ca="1" si="483"/>
        <v/>
      </c>
    </row>
    <row r="252" spans="1:5" x14ac:dyDescent="0.25">
      <c r="A252" s="1">
        <f t="shared" si="484"/>
        <v>17</v>
      </c>
      <c r="B252" s="1">
        <v>21</v>
      </c>
      <c r="D252" s="1" t="str">
        <f t="shared" ca="1" si="482"/>
        <v/>
      </c>
      <c r="E252" s="1" t="str">
        <f t="shared" ca="1" si="483"/>
        <v/>
      </c>
    </row>
    <row r="253" spans="1:5" x14ac:dyDescent="0.25">
      <c r="A253" s="1">
        <f t="shared" si="484"/>
        <v>17</v>
      </c>
      <c r="B253" s="1">
        <v>22</v>
      </c>
      <c r="D253" s="1" t="str">
        <f t="shared" ca="1" si="482"/>
        <v/>
      </c>
      <c r="E253" s="1" t="str">
        <f t="shared" ca="1" si="483"/>
        <v/>
      </c>
    </row>
    <row r="254" spans="1:5" x14ac:dyDescent="0.25">
      <c r="A254" s="1">
        <f t="shared" si="484"/>
        <v>17</v>
      </c>
      <c r="B254" s="1">
        <v>23</v>
      </c>
      <c r="D254" s="1" t="str">
        <f t="shared" ca="1" si="482"/>
        <v/>
      </c>
      <c r="E254" s="1" t="str">
        <f t="shared" ca="1" si="483"/>
        <v/>
      </c>
    </row>
    <row r="255" spans="1:5" x14ac:dyDescent="0.25">
      <c r="A255" s="1">
        <f t="shared" si="484"/>
        <v>17</v>
      </c>
      <c r="B255" s="1">
        <v>24</v>
      </c>
      <c r="D255" s="1" t="str">
        <f t="shared" ca="1" si="482"/>
        <v/>
      </c>
      <c r="E255" s="1" t="str">
        <f t="shared" ca="1" si="483"/>
        <v/>
      </c>
    </row>
    <row r="256" spans="1:5" x14ac:dyDescent="0.25">
      <c r="A256" s="1">
        <f t="shared" si="484"/>
        <v>17</v>
      </c>
      <c r="B256" s="1">
        <v>25</v>
      </c>
      <c r="D256" s="1" t="str">
        <f t="shared" ca="1" si="482"/>
        <v/>
      </c>
      <c r="E256" s="1" t="str">
        <f t="shared" ca="1" si="483"/>
        <v/>
      </c>
    </row>
    <row r="257" spans="1:5" x14ac:dyDescent="0.25">
      <c r="A257" s="1">
        <f t="shared" si="484"/>
        <v>19</v>
      </c>
      <c r="B257" s="1">
        <v>1</v>
      </c>
      <c r="D257" s="1" t="str">
        <f t="shared" ca="1" si="482"/>
        <v/>
      </c>
      <c r="E257" s="1" t="str">
        <f t="shared" ca="1" si="483"/>
        <v/>
      </c>
    </row>
    <row r="258" spans="1:5" x14ac:dyDescent="0.25">
      <c r="A258" s="1">
        <f t="shared" si="484"/>
        <v>19</v>
      </c>
      <c r="B258" s="1">
        <v>2</v>
      </c>
      <c r="D258" s="1" t="str">
        <f t="shared" ca="1" si="482"/>
        <v/>
      </c>
      <c r="E258" s="1" t="str">
        <f t="shared" ca="1" si="483"/>
        <v/>
      </c>
    </row>
    <row r="259" spans="1:5" x14ac:dyDescent="0.25">
      <c r="A259" s="1">
        <f t="shared" si="484"/>
        <v>19</v>
      </c>
      <c r="B259" s="1">
        <v>3</v>
      </c>
      <c r="D259" s="1" t="str">
        <f t="shared" ca="1" si="482"/>
        <v/>
      </c>
      <c r="E259" s="1" t="str">
        <f t="shared" ca="1" si="483"/>
        <v/>
      </c>
    </row>
    <row r="260" spans="1:5" x14ac:dyDescent="0.25">
      <c r="A260" s="1">
        <f t="shared" si="484"/>
        <v>19</v>
      </c>
      <c r="B260" s="1">
        <v>4</v>
      </c>
      <c r="D260" s="1" t="str">
        <f t="shared" ca="1" si="482"/>
        <v/>
      </c>
      <c r="E260" s="1" t="str">
        <f t="shared" ca="1" si="483"/>
        <v/>
      </c>
    </row>
    <row r="261" spans="1:5" x14ac:dyDescent="0.25">
      <c r="A261" s="1">
        <f t="shared" si="484"/>
        <v>19</v>
      </c>
      <c r="B261" s="1">
        <v>5</v>
      </c>
      <c r="D261" s="1" t="str">
        <f t="shared" ca="1" si="482"/>
        <v/>
      </c>
      <c r="E261" s="1" t="str">
        <f t="shared" ca="1" si="483"/>
        <v/>
      </c>
    </row>
    <row r="262" spans="1:5" x14ac:dyDescent="0.25">
      <c r="A262" s="1">
        <f t="shared" si="484"/>
        <v>19</v>
      </c>
      <c r="B262" s="1">
        <v>6</v>
      </c>
      <c r="D262" s="1" t="str">
        <f t="shared" ca="1" si="482"/>
        <v/>
      </c>
      <c r="E262" s="1" t="str">
        <f t="shared" ca="1" si="483"/>
        <v/>
      </c>
    </row>
    <row r="263" spans="1:5" x14ac:dyDescent="0.25">
      <c r="A263" s="1">
        <f t="shared" si="484"/>
        <v>19</v>
      </c>
      <c r="B263" s="1">
        <v>7</v>
      </c>
      <c r="D263" s="1" t="str">
        <f t="shared" ca="1" si="482"/>
        <v/>
      </c>
      <c r="E263" s="1" t="str">
        <f t="shared" ca="1" si="483"/>
        <v/>
      </c>
    </row>
    <row r="264" spans="1:5" x14ac:dyDescent="0.25">
      <c r="A264" s="1">
        <f t="shared" si="484"/>
        <v>19</v>
      </c>
      <c r="B264" s="1">
        <v>8</v>
      </c>
      <c r="D264" s="1" t="str">
        <f t="shared" ca="1" si="482"/>
        <v/>
      </c>
      <c r="E264" s="1" t="str">
        <f t="shared" ca="1" si="483"/>
        <v/>
      </c>
    </row>
    <row r="265" spans="1:5" x14ac:dyDescent="0.25">
      <c r="A265" s="1">
        <f t="shared" si="484"/>
        <v>19</v>
      </c>
      <c r="B265" s="1">
        <v>9</v>
      </c>
      <c r="D265" s="1" t="str">
        <f t="shared" ca="1" si="482"/>
        <v/>
      </c>
      <c r="E265" s="1" t="str">
        <f t="shared" ca="1" si="483"/>
        <v/>
      </c>
    </row>
    <row r="266" spans="1:5" x14ac:dyDescent="0.25">
      <c r="A266" s="1">
        <f t="shared" si="484"/>
        <v>19</v>
      </c>
      <c r="B266" s="1">
        <v>10</v>
      </c>
      <c r="D266" s="1" t="str">
        <f t="shared" ca="1" si="482"/>
        <v/>
      </c>
      <c r="E266" s="1" t="str">
        <f t="shared" ca="1" si="483"/>
        <v/>
      </c>
    </row>
    <row r="267" spans="1:5" x14ac:dyDescent="0.25">
      <c r="A267" s="1">
        <f t="shared" si="484"/>
        <v>19</v>
      </c>
      <c r="B267" s="1">
        <v>11</v>
      </c>
      <c r="D267" s="1" t="str">
        <f t="shared" ca="1" si="482"/>
        <v/>
      </c>
      <c r="E267" s="1" t="str">
        <f t="shared" ca="1" si="483"/>
        <v/>
      </c>
    </row>
    <row r="268" spans="1:5" x14ac:dyDescent="0.25">
      <c r="A268" s="1">
        <f t="shared" si="484"/>
        <v>19</v>
      </c>
      <c r="B268" s="1">
        <v>12</v>
      </c>
      <c r="D268" s="1" t="str">
        <f t="shared" ca="1" si="482"/>
        <v/>
      </c>
      <c r="E268" s="1" t="str">
        <f t="shared" ca="1" si="483"/>
        <v/>
      </c>
    </row>
    <row r="269" spans="1:5" x14ac:dyDescent="0.25">
      <c r="A269" s="1">
        <f t="shared" si="484"/>
        <v>19</v>
      </c>
      <c r="B269" s="1">
        <v>13</v>
      </c>
      <c r="D269" s="1" t="str">
        <f t="shared" ca="1" si="482"/>
        <v/>
      </c>
      <c r="E269" s="1" t="str">
        <f t="shared" ca="1" si="483"/>
        <v/>
      </c>
    </row>
    <row r="270" spans="1:5" x14ac:dyDescent="0.25">
      <c r="A270" s="1">
        <f t="shared" si="484"/>
        <v>19</v>
      </c>
      <c r="B270" s="1">
        <v>14</v>
      </c>
      <c r="D270" s="1" t="str">
        <f t="shared" ca="1" si="482"/>
        <v/>
      </c>
      <c r="E270" s="1" t="str">
        <f t="shared" ca="1" si="483"/>
        <v/>
      </c>
    </row>
    <row r="271" spans="1:5" x14ac:dyDescent="0.25">
      <c r="A271" s="1">
        <f t="shared" si="484"/>
        <v>19</v>
      </c>
      <c r="B271" s="1">
        <v>15</v>
      </c>
      <c r="D271" s="1" t="str">
        <f t="shared" ca="1" si="482"/>
        <v/>
      </c>
      <c r="E271" s="1" t="str">
        <f t="shared" ca="1" si="483"/>
        <v/>
      </c>
    </row>
    <row r="272" spans="1:5" x14ac:dyDescent="0.25">
      <c r="A272" s="1">
        <f t="shared" si="484"/>
        <v>19</v>
      </c>
      <c r="B272" s="1">
        <v>16</v>
      </c>
      <c r="D272" s="1" t="str">
        <f t="shared" ca="1" si="482"/>
        <v/>
      </c>
      <c r="E272" s="1" t="str">
        <f t="shared" ca="1" si="483"/>
        <v/>
      </c>
    </row>
    <row r="273" spans="1:5" x14ac:dyDescent="0.25">
      <c r="A273" s="1">
        <f t="shared" si="484"/>
        <v>19</v>
      </c>
      <c r="B273" s="1">
        <v>17</v>
      </c>
      <c r="D273" s="1" t="str">
        <f t="shared" ca="1" si="482"/>
        <v/>
      </c>
      <c r="E273" s="1" t="str">
        <f t="shared" ca="1" si="483"/>
        <v/>
      </c>
    </row>
    <row r="274" spans="1:5" x14ac:dyDescent="0.25">
      <c r="A274" s="1">
        <f t="shared" si="484"/>
        <v>19</v>
      </c>
      <c r="B274" s="1">
        <v>18</v>
      </c>
      <c r="D274" s="1" t="str">
        <f t="shared" ca="1" si="482"/>
        <v/>
      </c>
      <c r="E274" s="1" t="str">
        <f t="shared" ca="1" si="483"/>
        <v/>
      </c>
    </row>
    <row r="275" spans="1:5" x14ac:dyDescent="0.25">
      <c r="A275" s="1">
        <f t="shared" si="484"/>
        <v>19</v>
      </c>
      <c r="B275" s="1">
        <v>19</v>
      </c>
      <c r="D275" s="1" t="str">
        <f t="shared" ca="1" si="482"/>
        <v/>
      </c>
      <c r="E275" s="1" t="str">
        <f t="shared" ca="1" si="483"/>
        <v/>
      </c>
    </row>
    <row r="276" spans="1:5" x14ac:dyDescent="0.25">
      <c r="A276" s="1">
        <f t="shared" si="484"/>
        <v>19</v>
      </c>
      <c r="B276" s="1">
        <v>20</v>
      </c>
      <c r="D276" s="1" t="str">
        <f t="shared" ca="1" si="482"/>
        <v/>
      </c>
      <c r="E276" s="1" t="str">
        <f t="shared" ca="1" si="483"/>
        <v/>
      </c>
    </row>
    <row r="277" spans="1:5" x14ac:dyDescent="0.25">
      <c r="A277" s="1">
        <f t="shared" si="484"/>
        <v>19</v>
      </c>
      <c r="B277" s="1">
        <v>21</v>
      </c>
      <c r="D277" s="1" t="str">
        <f t="shared" ca="1" si="482"/>
        <v/>
      </c>
      <c r="E277" s="1" t="str">
        <f t="shared" ca="1" si="483"/>
        <v/>
      </c>
    </row>
    <row r="278" spans="1:5" x14ac:dyDescent="0.25">
      <c r="A278" s="1">
        <f t="shared" si="484"/>
        <v>19</v>
      </c>
      <c r="B278" s="1">
        <v>22</v>
      </c>
      <c r="D278" s="1" t="str">
        <f t="shared" ca="1" si="482"/>
        <v/>
      </c>
      <c r="E278" s="1" t="str">
        <f t="shared" ca="1" si="483"/>
        <v/>
      </c>
    </row>
    <row r="279" spans="1:5" x14ac:dyDescent="0.25">
      <c r="A279" s="1">
        <f t="shared" si="484"/>
        <v>19</v>
      </c>
      <c r="B279" s="1">
        <v>23</v>
      </c>
      <c r="D279" s="1" t="str">
        <f t="shared" ca="1" si="482"/>
        <v/>
      </c>
      <c r="E279" s="1" t="str">
        <f t="shared" ca="1" si="483"/>
        <v/>
      </c>
    </row>
    <row r="280" spans="1:5" x14ac:dyDescent="0.25">
      <c r="A280" s="1">
        <f t="shared" si="484"/>
        <v>19</v>
      </c>
      <c r="B280" s="1">
        <v>24</v>
      </c>
      <c r="D280" s="1" t="str">
        <f t="shared" ca="1" si="482"/>
        <v/>
      </c>
      <c r="E280" s="1" t="str">
        <f t="shared" ca="1" si="483"/>
        <v/>
      </c>
    </row>
    <row r="281" spans="1:5" x14ac:dyDescent="0.25">
      <c r="A281" s="1">
        <f t="shared" si="484"/>
        <v>19</v>
      </c>
      <c r="B281" s="1">
        <v>25</v>
      </c>
      <c r="D281" s="1" t="str">
        <f t="shared" ca="1" si="482"/>
        <v/>
      </c>
      <c r="E281" s="1" t="str">
        <f t="shared" ca="1" si="483"/>
        <v/>
      </c>
    </row>
    <row r="282" spans="1:5" x14ac:dyDescent="0.25">
      <c r="A282" s="1">
        <f t="shared" si="484"/>
        <v>21</v>
      </c>
      <c r="B282" s="1">
        <v>1</v>
      </c>
      <c r="D282" s="1" t="str">
        <f t="shared" ca="1" si="482"/>
        <v/>
      </c>
      <c r="E282" s="1" t="str">
        <f t="shared" ca="1" si="483"/>
        <v/>
      </c>
    </row>
    <row r="283" spans="1:5" x14ac:dyDescent="0.25">
      <c r="A283" s="1">
        <f t="shared" si="484"/>
        <v>21</v>
      </c>
      <c r="B283" s="1">
        <v>2</v>
      </c>
      <c r="D283" s="1" t="str">
        <f t="shared" ca="1" si="482"/>
        <v/>
      </c>
      <c r="E283" s="1" t="str">
        <f t="shared" ca="1" si="483"/>
        <v/>
      </c>
    </row>
    <row r="284" spans="1:5" x14ac:dyDescent="0.25">
      <c r="A284" s="1">
        <f t="shared" si="484"/>
        <v>21</v>
      </c>
      <c r="B284" s="1">
        <v>3</v>
      </c>
      <c r="D284" s="1" t="str">
        <f t="shared" ca="1" si="482"/>
        <v/>
      </c>
      <c r="E284" s="1" t="str">
        <f t="shared" ca="1" si="483"/>
        <v/>
      </c>
    </row>
    <row r="285" spans="1:5" x14ac:dyDescent="0.25">
      <c r="A285" s="1">
        <f t="shared" si="484"/>
        <v>21</v>
      </c>
      <c r="B285" s="1">
        <v>4</v>
      </c>
      <c r="D285" s="1" t="str">
        <f t="shared" ca="1" si="482"/>
        <v/>
      </c>
      <c r="E285" s="1" t="str">
        <f t="shared" ca="1" si="483"/>
        <v/>
      </c>
    </row>
    <row r="286" spans="1:5" x14ac:dyDescent="0.25">
      <c r="A286" s="1">
        <f t="shared" si="484"/>
        <v>21</v>
      </c>
      <c r="B286" s="1">
        <v>5</v>
      </c>
      <c r="D286" s="1" t="str">
        <f t="shared" ca="1" si="482"/>
        <v/>
      </c>
      <c r="E286" s="1" t="str">
        <f t="shared" ca="1" si="483"/>
        <v/>
      </c>
    </row>
    <row r="287" spans="1:5" x14ac:dyDescent="0.25">
      <c r="A287" s="1">
        <f t="shared" si="484"/>
        <v>21</v>
      </c>
      <c r="B287" s="1">
        <v>6</v>
      </c>
      <c r="D287" s="1" t="str">
        <f t="shared" ca="1" si="482"/>
        <v/>
      </c>
      <c r="E287" s="1" t="str">
        <f t="shared" ca="1" si="483"/>
        <v/>
      </c>
    </row>
    <row r="288" spans="1:5" x14ac:dyDescent="0.25">
      <c r="A288" s="1">
        <f t="shared" si="484"/>
        <v>21</v>
      </c>
      <c r="B288" s="1">
        <v>7</v>
      </c>
      <c r="D288" s="1" t="str">
        <f t="shared" ca="1" si="482"/>
        <v/>
      </c>
      <c r="E288" s="1" t="str">
        <f t="shared" ca="1" si="483"/>
        <v/>
      </c>
    </row>
    <row r="289" spans="1:5" x14ac:dyDescent="0.25">
      <c r="A289" s="1">
        <f t="shared" si="484"/>
        <v>21</v>
      </c>
      <c r="B289" s="1">
        <v>8</v>
      </c>
      <c r="D289" s="1" t="str">
        <f t="shared" ref="D289:D352" ca="1" si="485">TRIM(HLOOKUP(A289,$B$3:$AO$29,B289+2,0))</f>
        <v/>
      </c>
      <c r="E289" s="1" t="str">
        <f t="shared" ref="E289:E352" ca="1" si="486">IF(HLOOKUP(A289+1,$B$3:$AO$29,B289+2,0)=0,"",HLOOKUP(A289+1,$B$3:$AO$29,B289+2,0))</f>
        <v/>
      </c>
    </row>
    <row r="290" spans="1:5" x14ac:dyDescent="0.25">
      <c r="A290" s="1">
        <f t="shared" si="484"/>
        <v>21</v>
      </c>
      <c r="B290" s="1">
        <v>9</v>
      </c>
      <c r="D290" s="1" t="str">
        <f t="shared" ca="1" si="485"/>
        <v/>
      </c>
      <c r="E290" s="1" t="str">
        <f t="shared" ca="1" si="486"/>
        <v/>
      </c>
    </row>
    <row r="291" spans="1:5" x14ac:dyDescent="0.25">
      <c r="A291" s="1">
        <f t="shared" si="484"/>
        <v>21</v>
      </c>
      <c r="B291" s="1">
        <v>10</v>
      </c>
      <c r="D291" s="1" t="str">
        <f t="shared" ca="1" si="485"/>
        <v/>
      </c>
      <c r="E291" s="1" t="str">
        <f t="shared" ca="1" si="486"/>
        <v/>
      </c>
    </row>
    <row r="292" spans="1:5" x14ac:dyDescent="0.25">
      <c r="A292" s="1">
        <f t="shared" si="484"/>
        <v>21</v>
      </c>
      <c r="B292" s="1">
        <v>11</v>
      </c>
      <c r="D292" s="1" t="str">
        <f t="shared" ca="1" si="485"/>
        <v/>
      </c>
      <c r="E292" s="1" t="str">
        <f t="shared" ca="1" si="486"/>
        <v/>
      </c>
    </row>
    <row r="293" spans="1:5" x14ac:dyDescent="0.25">
      <c r="A293" s="1">
        <f t="shared" si="484"/>
        <v>21</v>
      </c>
      <c r="B293" s="1">
        <v>12</v>
      </c>
      <c r="D293" s="1" t="str">
        <f t="shared" ca="1" si="485"/>
        <v/>
      </c>
      <c r="E293" s="1" t="str">
        <f t="shared" ca="1" si="486"/>
        <v/>
      </c>
    </row>
    <row r="294" spans="1:5" x14ac:dyDescent="0.25">
      <c r="A294" s="1">
        <f t="shared" si="484"/>
        <v>21</v>
      </c>
      <c r="B294" s="1">
        <v>13</v>
      </c>
      <c r="D294" s="1" t="str">
        <f t="shared" ca="1" si="485"/>
        <v/>
      </c>
      <c r="E294" s="1" t="str">
        <f t="shared" ca="1" si="486"/>
        <v/>
      </c>
    </row>
    <row r="295" spans="1:5" x14ac:dyDescent="0.25">
      <c r="A295" s="1">
        <f t="shared" si="484"/>
        <v>21</v>
      </c>
      <c r="B295" s="1">
        <v>14</v>
      </c>
      <c r="D295" s="1" t="str">
        <f t="shared" ca="1" si="485"/>
        <v/>
      </c>
      <c r="E295" s="1" t="str">
        <f t="shared" ca="1" si="486"/>
        <v/>
      </c>
    </row>
    <row r="296" spans="1:5" x14ac:dyDescent="0.25">
      <c r="A296" s="1">
        <f t="shared" si="484"/>
        <v>21</v>
      </c>
      <c r="B296" s="1">
        <v>15</v>
      </c>
      <c r="D296" s="1" t="str">
        <f t="shared" ca="1" si="485"/>
        <v/>
      </c>
      <c r="E296" s="1" t="str">
        <f t="shared" ca="1" si="486"/>
        <v/>
      </c>
    </row>
    <row r="297" spans="1:5" x14ac:dyDescent="0.25">
      <c r="A297" s="1">
        <f t="shared" si="484"/>
        <v>21</v>
      </c>
      <c r="B297" s="1">
        <v>16</v>
      </c>
      <c r="D297" s="1" t="str">
        <f t="shared" ca="1" si="485"/>
        <v/>
      </c>
      <c r="E297" s="1" t="str">
        <f t="shared" ca="1" si="486"/>
        <v/>
      </c>
    </row>
    <row r="298" spans="1:5" x14ac:dyDescent="0.25">
      <c r="A298" s="1">
        <f t="shared" si="484"/>
        <v>21</v>
      </c>
      <c r="B298" s="1">
        <v>17</v>
      </c>
      <c r="D298" s="1" t="str">
        <f t="shared" ca="1" si="485"/>
        <v/>
      </c>
      <c r="E298" s="1" t="str">
        <f t="shared" ca="1" si="486"/>
        <v/>
      </c>
    </row>
    <row r="299" spans="1:5" x14ac:dyDescent="0.25">
      <c r="A299" s="1">
        <f t="shared" si="484"/>
        <v>21</v>
      </c>
      <c r="B299" s="1">
        <v>18</v>
      </c>
      <c r="D299" s="1" t="str">
        <f t="shared" ca="1" si="485"/>
        <v/>
      </c>
      <c r="E299" s="1" t="str">
        <f t="shared" ca="1" si="486"/>
        <v/>
      </c>
    </row>
    <row r="300" spans="1:5" x14ac:dyDescent="0.25">
      <c r="A300" s="1">
        <f t="shared" ref="A300:A363" si="487">IF(B299&gt;B300,A299+2,A299)</f>
        <v>21</v>
      </c>
      <c r="B300" s="1">
        <v>19</v>
      </c>
      <c r="D300" s="1" t="str">
        <f t="shared" ca="1" si="485"/>
        <v/>
      </c>
      <c r="E300" s="1" t="str">
        <f t="shared" ca="1" si="486"/>
        <v/>
      </c>
    </row>
    <row r="301" spans="1:5" x14ac:dyDescent="0.25">
      <c r="A301" s="1">
        <f t="shared" si="487"/>
        <v>21</v>
      </c>
      <c r="B301" s="1">
        <v>20</v>
      </c>
      <c r="D301" s="1" t="str">
        <f t="shared" ca="1" si="485"/>
        <v/>
      </c>
      <c r="E301" s="1" t="str">
        <f t="shared" ca="1" si="486"/>
        <v/>
      </c>
    </row>
    <row r="302" spans="1:5" x14ac:dyDescent="0.25">
      <c r="A302" s="1">
        <f t="shared" si="487"/>
        <v>21</v>
      </c>
      <c r="B302" s="1">
        <v>21</v>
      </c>
      <c r="D302" s="1" t="str">
        <f t="shared" ca="1" si="485"/>
        <v/>
      </c>
      <c r="E302" s="1" t="str">
        <f t="shared" ca="1" si="486"/>
        <v/>
      </c>
    </row>
    <row r="303" spans="1:5" x14ac:dyDescent="0.25">
      <c r="A303" s="1">
        <f t="shared" si="487"/>
        <v>21</v>
      </c>
      <c r="B303" s="1">
        <v>22</v>
      </c>
      <c r="D303" s="1" t="str">
        <f t="shared" ca="1" si="485"/>
        <v/>
      </c>
      <c r="E303" s="1" t="str">
        <f t="shared" ca="1" si="486"/>
        <v/>
      </c>
    </row>
    <row r="304" spans="1:5" x14ac:dyDescent="0.25">
      <c r="A304" s="1">
        <f t="shared" si="487"/>
        <v>21</v>
      </c>
      <c r="B304" s="1">
        <v>23</v>
      </c>
      <c r="D304" s="1" t="str">
        <f t="shared" ca="1" si="485"/>
        <v/>
      </c>
      <c r="E304" s="1" t="str">
        <f t="shared" ca="1" si="486"/>
        <v/>
      </c>
    </row>
    <row r="305" spans="1:5" x14ac:dyDescent="0.25">
      <c r="A305" s="1">
        <f t="shared" si="487"/>
        <v>21</v>
      </c>
      <c r="B305" s="1">
        <v>24</v>
      </c>
      <c r="D305" s="1" t="str">
        <f t="shared" ca="1" si="485"/>
        <v/>
      </c>
      <c r="E305" s="1" t="str">
        <f t="shared" ca="1" si="486"/>
        <v/>
      </c>
    </row>
    <row r="306" spans="1:5" x14ac:dyDescent="0.25">
      <c r="A306" s="1">
        <f t="shared" si="487"/>
        <v>21</v>
      </c>
      <c r="B306" s="1">
        <v>25</v>
      </c>
      <c r="D306" s="1" t="str">
        <f t="shared" ca="1" si="485"/>
        <v/>
      </c>
      <c r="E306" s="1" t="str">
        <f t="shared" ca="1" si="486"/>
        <v/>
      </c>
    </row>
    <row r="307" spans="1:5" x14ac:dyDescent="0.25">
      <c r="A307" s="1">
        <f t="shared" si="487"/>
        <v>23</v>
      </c>
      <c r="B307" s="1">
        <v>1</v>
      </c>
      <c r="D307" s="1" t="str">
        <f t="shared" ca="1" si="485"/>
        <v/>
      </c>
      <c r="E307" s="1" t="str">
        <f t="shared" ca="1" si="486"/>
        <v/>
      </c>
    </row>
    <row r="308" spans="1:5" x14ac:dyDescent="0.25">
      <c r="A308" s="1">
        <f t="shared" si="487"/>
        <v>23</v>
      </c>
      <c r="B308" s="1">
        <v>2</v>
      </c>
      <c r="D308" s="1" t="str">
        <f t="shared" ca="1" si="485"/>
        <v/>
      </c>
      <c r="E308" s="1" t="str">
        <f t="shared" ca="1" si="486"/>
        <v/>
      </c>
    </row>
    <row r="309" spans="1:5" x14ac:dyDescent="0.25">
      <c r="A309" s="1">
        <f t="shared" si="487"/>
        <v>23</v>
      </c>
      <c r="B309" s="1">
        <v>3</v>
      </c>
      <c r="D309" s="1" t="str">
        <f t="shared" ca="1" si="485"/>
        <v/>
      </c>
      <c r="E309" s="1" t="str">
        <f t="shared" ca="1" si="486"/>
        <v/>
      </c>
    </row>
    <row r="310" spans="1:5" x14ac:dyDescent="0.25">
      <c r="A310" s="1">
        <f t="shared" si="487"/>
        <v>23</v>
      </c>
      <c r="B310" s="1">
        <v>4</v>
      </c>
      <c r="D310" s="1" t="str">
        <f t="shared" ca="1" si="485"/>
        <v/>
      </c>
      <c r="E310" s="1" t="str">
        <f t="shared" ca="1" si="486"/>
        <v/>
      </c>
    </row>
    <row r="311" spans="1:5" x14ac:dyDescent="0.25">
      <c r="A311" s="1">
        <f t="shared" si="487"/>
        <v>23</v>
      </c>
      <c r="B311" s="1">
        <v>5</v>
      </c>
      <c r="D311" s="1" t="str">
        <f t="shared" ca="1" si="485"/>
        <v/>
      </c>
      <c r="E311" s="1" t="str">
        <f t="shared" ca="1" si="486"/>
        <v/>
      </c>
    </row>
    <row r="312" spans="1:5" x14ac:dyDescent="0.25">
      <c r="A312" s="1">
        <f t="shared" si="487"/>
        <v>23</v>
      </c>
      <c r="B312" s="1">
        <v>6</v>
      </c>
      <c r="D312" s="1" t="str">
        <f t="shared" ca="1" si="485"/>
        <v/>
      </c>
      <c r="E312" s="1" t="str">
        <f t="shared" ca="1" si="486"/>
        <v/>
      </c>
    </row>
    <row r="313" spans="1:5" x14ac:dyDescent="0.25">
      <c r="A313" s="1">
        <f t="shared" si="487"/>
        <v>23</v>
      </c>
      <c r="B313" s="1">
        <v>7</v>
      </c>
      <c r="D313" s="1" t="str">
        <f t="shared" ca="1" si="485"/>
        <v/>
      </c>
      <c r="E313" s="1" t="str">
        <f t="shared" ca="1" si="486"/>
        <v/>
      </c>
    </row>
    <row r="314" spans="1:5" x14ac:dyDescent="0.25">
      <c r="A314" s="1">
        <f t="shared" si="487"/>
        <v>23</v>
      </c>
      <c r="B314" s="1">
        <v>8</v>
      </c>
      <c r="D314" s="1" t="str">
        <f t="shared" ca="1" si="485"/>
        <v/>
      </c>
      <c r="E314" s="1" t="str">
        <f t="shared" ca="1" si="486"/>
        <v/>
      </c>
    </row>
    <row r="315" spans="1:5" x14ac:dyDescent="0.25">
      <c r="A315" s="1">
        <f t="shared" si="487"/>
        <v>23</v>
      </c>
      <c r="B315" s="1">
        <v>9</v>
      </c>
      <c r="D315" s="1" t="str">
        <f t="shared" ca="1" si="485"/>
        <v/>
      </c>
      <c r="E315" s="1" t="str">
        <f t="shared" ca="1" si="486"/>
        <v/>
      </c>
    </row>
    <row r="316" spans="1:5" x14ac:dyDescent="0.25">
      <c r="A316" s="1">
        <f t="shared" si="487"/>
        <v>23</v>
      </c>
      <c r="B316" s="1">
        <v>10</v>
      </c>
      <c r="D316" s="1" t="str">
        <f t="shared" ca="1" si="485"/>
        <v/>
      </c>
      <c r="E316" s="1" t="str">
        <f t="shared" ca="1" si="486"/>
        <v/>
      </c>
    </row>
    <row r="317" spans="1:5" x14ac:dyDescent="0.25">
      <c r="A317" s="1">
        <f t="shared" si="487"/>
        <v>23</v>
      </c>
      <c r="B317" s="1">
        <v>11</v>
      </c>
      <c r="D317" s="1" t="str">
        <f t="shared" ca="1" si="485"/>
        <v/>
      </c>
      <c r="E317" s="1" t="str">
        <f t="shared" ca="1" si="486"/>
        <v/>
      </c>
    </row>
    <row r="318" spans="1:5" x14ac:dyDescent="0.25">
      <c r="A318" s="1">
        <f t="shared" si="487"/>
        <v>23</v>
      </c>
      <c r="B318" s="1">
        <v>12</v>
      </c>
      <c r="D318" s="1" t="str">
        <f t="shared" ca="1" si="485"/>
        <v/>
      </c>
      <c r="E318" s="1" t="str">
        <f t="shared" ca="1" si="486"/>
        <v/>
      </c>
    </row>
    <row r="319" spans="1:5" x14ac:dyDescent="0.25">
      <c r="A319" s="1">
        <f t="shared" si="487"/>
        <v>23</v>
      </c>
      <c r="B319" s="1">
        <v>13</v>
      </c>
      <c r="D319" s="1" t="str">
        <f t="shared" ca="1" si="485"/>
        <v/>
      </c>
      <c r="E319" s="1" t="str">
        <f t="shared" ca="1" si="486"/>
        <v/>
      </c>
    </row>
    <row r="320" spans="1:5" x14ac:dyDescent="0.25">
      <c r="A320" s="1">
        <f t="shared" si="487"/>
        <v>23</v>
      </c>
      <c r="B320" s="1">
        <v>14</v>
      </c>
      <c r="D320" s="1" t="str">
        <f t="shared" ca="1" si="485"/>
        <v/>
      </c>
      <c r="E320" s="1" t="str">
        <f t="shared" ca="1" si="486"/>
        <v/>
      </c>
    </row>
    <row r="321" spans="1:5" x14ac:dyDescent="0.25">
      <c r="A321" s="1">
        <f t="shared" si="487"/>
        <v>23</v>
      </c>
      <c r="B321" s="1">
        <v>15</v>
      </c>
      <c r="D321" s="1" t="str">
        <f t="shared" ca="1" si="485"/>
        <v/>
      </c>
      <c r="E321" s="1" t="str">
        <f t="shared" ca="1" si="486"/>
        <v/>
      </c>
    </row>
    <row r="322" spans="1:5" x14ac:dyDescent="0.25">
      <c r="A322" s="1">
        <f t="shared" si="487"/>
        <v>23</v>
      </c>
      <c r="B322" s="1">
        <v>16</v>
      </c>
      <c r="D322" s="1" t="str">
        <f t="shared" ca="1" si="485"/>
        <v/>
      </c>
      <c r="E322" s="1" t="str">
        <f t="shared" ca="1" si="486"/>
        <v/>
      </c>
    </row>
    <row r="323" spans="1:5" x14ac:dyDescent="0.25">
      <c r="A323" s="1">
        <f t="shared" si="487"/>
        <v>23</v>
      </c>
      <c r="B323" s="1">
        <v>17</v>
      </c>
      <c r="D323" s="1" t="str">
        <f t="shared" ca="1" si="485"/>
        <v/>
      </c>
      <c r="E323" s="1" t="str">
        <f t="shared" ca="1" si="486"/>
        <v/>
      </c>
    </row>
    <row r="324" spans="1:5" x14ac:dyDescent="0.25">
      <c r="A324" s="1">
        <f t="shared" si="487"/>
        <v>23</v>
      </c>
      <c r="B324" s="1">
        <v>18</v>
      </c>
      <c r="D324" s="1" t="str">
        <f t="shared" ca="1" si="485"/>
        <v/>
      </c>
      <c r="E324" s="1" t="str">
        <f t="shared" ca="1" si="486"/>
        <v/>
      </c>
    </row>
    <row r="325" spans="1:5" x14ac:dyDescent="0.25">
      <c r="A325" s="1">
        <f t="shared" si="487"/>
        <v>23</v>
      </c>
      <c r="B325" s="1">
        <v>19</v>
      </c>
      <c r="D325" s="1" t="str">
        <f t="shared" ca="1" si="485"/>
        <v/>
      </c>
      <c r="E325" s="1" t="str">
        <f t="shared" ca="1" si="486"/>
        <v/>
      </c>
    </row>
    <row r="326" spans="1:5" x14ac:dyDescent="0.25">
      <c r="A326" s="1">
        <f t="shared" si="487"/>
        <v>23</v>
      </c>
      <c r="B326" s="1">
        <v>20</v>
      </c>
      <c r="D326" s="1" t="str">
        <f t="shared" ca="1" si="485"/>
        <v/>
      </c>
      <c r="E326" s="1" t="str">
        <f t="shared" ca="1" si="486"/>
        <v/>
      </c>
    </row>
    <row r="327" spans="1:5" x14ac:dyDescent="0.25">
      <c r="A327" s="1">
        <f t="shared" si="487"/>
        <v>23</v>
      </c>
      <c r="B327" s="1">
        <v>21</v>
      </c>
      <c r="D327" s="1" t="str">
        <f t="shared" ca="1" si="485"/>
        <v/>
      </c>
      <c r="E327" s="1" t="str">
        <f t="shared" ca="1" si="486"/>
        <v/>
      </c>
    </row>
    <row r="328" spans="1:5" x14ac:dyDescent="0.25">
      <c r="A328" s="1">
        <f t="shared" si="487"/>
        <v>23</v>
      </c>
      <c r="B328" s="1">
        <v>22</v>
      </c>
      <c r="D328" s="1" t="str">
        <f t="shared" ca="1" si="485"/>
        <v/>
      </c>
      <c r="E328" s="1" t="str">
        <f t="shared" ca="1" si="486"/>
        <v/>
      </c>
    </row>
    <row r="329" spans="1:5" x14ac:dyDescent="0.25">
      <c r="A329" s="1">
        <f t="shared" si="487"/>
        <v>23</v>
      </c>
      <c r="B329" s="1">
        <v>23</v>
      </c>
      <c r="D329" s="1" t="str">
        <f t="shared" ca="1" si="485"/>
        <v/>
      </c>
      <c r="E329" s="1" t="str">
        <f t="shared" ca="1" si="486"/>
        <v/>
      </c>
    </row>
    <row r="330" spans="1:5" x14ac:dyDescent="0.25">
      <c r="A330" s="1">
        <f t="shared" si="487"/>
        <v>23</v>
      </c>
      <c r="B330" s="1">
        <v>24</v>
      </c>
      <c r="D330" s="1" t="str">
        <f t="shared" ca="1" si="485"/>
        <v/>
      </c>
      <c r="E330" s="1" t="str">
        <f t="shared" ca="1" si="486"/>
        <v/>
      </c>
    </row>
    <row r="331" spans="1:5" x14ac:dyDescent="0.25">
      <c r="A331" s="1">
        <f t="shared" si="487"/>
        <v>23</v>
      </c>
      <c r="B331" s="1">
        <v>25</v>
      </c>
      <c r="D331" s="1" t="str">
        <f t="shared" ca="1" si="485"/>
        <v/>
      </c>
      <c r="E331" s="1" t="str">
        <f t="shared" ca="1" si="486"/>
        <v/>
      </c>
    </row>
    <row r="332" spans="1:5" x14ac:dyDescent="0.25">
      <c r="A332" s="1">
        <f t="shared" si="487"/>
        <v>25</v>
      </c>
      <c r="B332" s="1">
        <v>1</v>
      </c>
      <c r="D332" s="1" t="str">
        <f t="shared" ca="1" si="485"/>
        <v/>
      </c>
      <c r="E332" s="1" t="str">
        <f t="shared" ca="1" si="486"/>
        <v/>
      </c>
    </row>
    <row r="333" spans="1:5" x14ac:dyDescent="0.25">
      <c r="A333" s="1">
        <f t="shared" si="487"/>
        <v>25</v>
      </c>
      <c r="B333" s="1">
        <v>2</v>
      </c>
      <c r="D333" s="1" t="str">
        <f t="shared" ca="1" si="485"/>
        <v/>
      </c>
      <c r="E333" s="1" t="str">
        <f t="shared" ca="1" si="486"/>
        <v/>
      </c>
    </row>
    <row r="334" spans="1:5" x14ac:dyDescent="0.25">
      <c r="A334" s="1">
        <f t="shared" si="487"/>
        <v>25</v>
      </c>
      <c r="B334" s="1">
        <v>3</v>
      </c>
      <c r="D334" s="1" t="str">
        <f t="shared" ca="1" si="485"/>
        <v/>
      </c>
      <c r="E334" s="1" t="str">
        <f t="shared" ca="1" si="486"/>
        <v/>
      </c>
    </row>
    <row r="335" spans="1:5" x14ac:dyDescent="0.25">
      <c r="A335" s="1">
        <f t="shared" si="487"/>
        <v>25</v>
      </c>
      <c r="B335" s="1">
        <v>4</v>
      </c>
      <c r="D335" s="1" t="str">
        <f t="shared" ca="1" si="485"/>
        <v/>
      </c>
      <c r="E335" s="1" t="str">
        <f t="shared" ca="1" si="486"/>
        <v/>
      </c>
    </row>
    <row r="336" spans="1:5" x14ac:dyDescent="0.25">
      <c r="A336" s="1">
        <f t="shared" si="487"/>
        <v>25</v>
      </c>
      <c r="B336" s="1">
        <v>5</v>
      </c>
      <c r="D336" s="1" t="str">
        <f t="shared" ca="1" si="485"/>
        <v/>
      </c>
      <c r="E336" s="1" t="str">
        <f t="shared" ca="1" si="486"/>
        <v/>
      </c>
    </row>
    <row r="337" spans="1:5" x14ac:dyDescent="0.25">
      <c r="A337" s="1">
        <f t="shared" si="487"/>
        <v>25</v>
      </c>
      <c r="B337" s="1">
        <v>6</v>
      </c>
      <c r="D337" s="1" t="str">
        <f t="shared" ca="1" si="485"/>
        <v/>
      </c>
      <c r="E337" s="1" t="str">
        <f t="shared" ca="1" si="486"/>
        <v/>
      </c>
    </row>
    <row r="338" spans="1:5" x14ac:dyDescent="0.25">
      <c r="A338" s="1">
        <f t="shared" si="487"/>
        <v>25</v>
      </c>
      <c r="B338" s="1">
        <v>7</v>
      </c>
      <c r="D338" s="1" t="str">
        <f t="shared" ca="1" si="485"/>
        <v/>
      </c>
      <c r="E338" s="1" t="str">
        <f t="shared" ca="1" si="486"/>
        <v/>
      </c>
    </row>
    <row r="339" spans="1:5" x14ac:dyDescent="0.25">
      <c r="A339" s="1">
        <f t="shared" si="487"/>
        <v>25</v>
      </c>
      <c r="B339" s="1">
        <v>8</v>
      </c>
      <c r="D339" s="1" t="str">
        <f t="shared" ca="1" si="485"/>
        <v/>
      </c>
      <c r="E339" s="1" t="str">
        <f t="shared" ca="1" si="486"/>
        <v/>
      </c>
    </row>
    <row r="340" spans="1:5" x14ac:dyDescent="0.25">
      <c r="A340" s="1">
        <f t="shared" si="487"/>
        <v>25</v>
      </c>
      <c r="B340" s="1">
        <v>9</v>
      </c>
      <c r="D340" s="1" t="str">
        <f t="shared" ca="1" si="485"/>
        <v/>
      </c>
      <c r="E340" s="1" t="str">
        <f t="shared" ca="1" si="486"/>
        <v/>
      </c>
    </row>
    <row r="341" spans="1:5" x14ac:dyDescent="0.25">
      <c r="A341" s="1">
        <f t="shared" si="487"/>
        <v>25</v>
      </c>
      <c r="B341" s="1">
        <v>10</v>
      </c>
      <c r="D341" s="1" t="str">
        <f t="shared" ca="1" si="485"/>
        <v/>
      </c>
      <c r="E341" s="1" t="str">
        <f t="shared" ca="1" si="486"/>
        <v/>
      </c>
    </row>
    <row r="342" spans="1:5" x14ac:dyDescent="0.25">
      <c r="A342" s="1">
        <f t="shared" si="487"/>
        <v>25</v>
      </c>
      <c r="B342" s="1">
        <v>11</v>
      </c>
      <c r="D342" s="1" t="str">
        <f t="shared" ca="1" si="485"/>
        <v/>
      </c>
      <c r="E342" s="1" t="str">
        <f t="shared" ca="1" si="486"/>
        <v/>
      </c>
    </row>
    <row r="343" spans="1:5" x14ac:dyDescent="0.25">
      <c r="A343" s="1">
        <f t="shared" si="487"/>
        <v>25</v>
      </c>
      <c r="B343" s="1">
        <v>12</v>
      </c>
      <c r="D343" s="1" t="str">
        <f t="shared" ca="1" si="485"/>
        <v/>
      </c>
      <c r="E343" s="1" t="str">
        <f t="shared" ca="1" si="486"/>
        <v/>
      </c>
    </row>
    <row r="344" spans="1:5" x14ac:dyDescent="0.25">
      <c r="A344" s="1">
        <f t="shared" si="487"/>
        <v>25</v>
      </c>
      <c r="B344" s="1">
        <v>13</v>
      </c>
      <c r="D344" s="1" t="str">
        <f t="shared" ca="1" si="485"/>
        <v/>
      </c>
      <c r="E344" s="1" t="str">
        <f t="shared" ca="1" si="486"/>
        <v/>
      </c>
    </row>
    <row r="345" spans="1:5" x14ac:dyDescent="0.25">
      <c r="A345" s="1">
        <f t="shared" si="487"/>
        <v>25</v>
      </c>
      <c r="B345" s="1">
        <v>14</v>
      </c>
      <c r="D345" s="1" t="str">
        <f t="shared" ca="1" si="485"/>
        <v/>
      </c>
      <c r="E345" s="1" t="str">
        <f t="shared" ca="1" si="486"/>
        <v/>
      </c>
    </row>
    <row r="346" spans="1:5" x14ac:dyDescent="0.25">
      <c r="A346" s="1">
        <f t="shared" si="487"/>
        <v>25</v>
      </c>
      <c r="B346" s="1">
        <v>15</v>
      </c>
      <c r="D346" s="1" t="str">
        <f t="shared" ca="1" si="485"/>
        <v/>
      </c>
      <c r="E346" s="1" t="str">
        <f t="shared" ca="1" si="486"/>
        <v/>
      </c>
    </row>
    <row r="347" spans="1:5" x14ac:dyDescent="0.25">
      <c r="A347" s="1">
        <f t="shared" si="487"/>
        <v>25</v>
      </c>
      <c r="B347" s="1">
        <v>16</v>
      </c>
      <c r="D347" s="1" t="str">
        <f t="shared" ca="1" si="485"/>
        <v/>
      </c>
      <c r="E347" s="1" t="str">
        <f t="shared" ca="1" si="486"/>
        <v/>
      </c>
    </row>
    <row r="348" spans="1:5" x14ac:dyDescent="0.25">
      <c r="A348" s="1">
        <f t="shared" si="487"/>
        <v>25</v>
      </c>
      <c r="B348" s="1">
        <v>17</v>
      </c>
      <c r="D348" s="1" t="str">
        <f t="shared" ca="1" si="485"/>
        <v/>
      </c>
      <c r="E348" s="1" t="str">
        <f t="shared" ca="1" si="486"/>
        <v/>
      </c>
    </row>
    <row r="349" spans="1:5" x14ac:dyDescent="0.25">
      <c r="A349" s="1">
        <f t="shared" si="487"/>
        <v>25</v>
      </c>
      <c r="B349" s="1">
        <v>18</v>
      </c>
      <c r="D349" s="1" t="str">
        <f t="shared" ca="1" si="485"/>
        <v/>
      </c>
      <c r="E349" s="1" t="str">
        <f t="shared" ca="1" si="486"/>
        <v/>
      </c>
    </row>
    <row r="350" spans="1:5" x14ac:dyDescent="0.25">
      <c r="A350" s="1">
        <f t="shared" si="487"/>
        <v>25</v>
      </c>
      <c r="B350" s="1">
        <v>19</v>
      </c>
      <c r="D350" s="1" t="str">
        <f t="shared" ca="1" si="485"/>
        <v/>
      </c>
      <c r="E350" s="1" t="str">
        <f t="shared" ca="1" si="486"/>
        <v/>
      </c>
    </row>
    <row r="351" spans="1:5" x14ac:dyDescent="0.25">
      <c r="A351" s="1">
        <f t="shared" si="487"/>
        <v>25</v>
      </c>
      <c r="B351" s="1">
        <v>20</v>
      </c>
      <c r="D351" s="1" t="str">
        <f t="shared" ca="1" si="485"/>
        <v/>
      </c>
      <c r="E351" s="1" t="str">
        <f t="shared" ca="1" si="486"/>
        <v/>
      </c>
    </row>
    <row r="352" spans="1:5" x14ac:dyDescent="0.25">
      <c r="A352" s="1">
        <f t="shared" si="487"/>
        <v>25</v>
      </c>
      <c r="B352" s="1">
        <v>21</v>
      </c>
      <c r="D352" s="1" t="str">
        <f t="shared" ca="1" si="485"/>
        <v/>
      </c>
      <c r="E352" s="1" t="str">
        <f t="shared" ca="1" si="486"/>
        <v/>
      </c>
    </row>
    <row r="353" spans="1:5" x14ac:dyDescent="0.25">
      <c r="A353" s="1">
        <f t="shared" si="487"/>
        <v>25</v>
      </c>
      <c r="B353" s="1">
        <v>22</v>
      </c>
      <c r="D353" s="1" t="str">
        <f t="shared" ref="D353:D416" ca="1" si="488">TRIM(HLOOKUP(A353,$B$3:$AO$29,B353+2,0))</f>
        <v/>
      </c>
      <c r="E353" s="1" t="str">
        <f t="shared" ref="E353:E416" ca="1" si="489">IF(HLOOKUP(A353+1,$B$3:$AO$29,B353+2,0)=0,"",HLOOKUP(A353+1,$B$3:$AO$29,B353+2,0))</f>
        <v/>
      </c>
    </row>
    <row r="354" spans="1:5" x14ac:dyDescent="0.25">
      <c r="A354" s="1">
        <f t="shared" si="487"/>
        <v>25</v>
      </c>
      <c r="B354" s="1">
        <v>23</v>
      </c>
      <c r="D354" s="1" t="str">
        <f t="shared" ca="1" si="488"/>
        <v/>
      </c>
      <c r="E354" s="1" t="str">
        <f t="shared" ca="1" si="489"/>
        <v/>
      </c>
    </row>
    <row r="355" spans="1:5" x14ac:dyDescent="0.25">
      <c r="A355" s="1">
        <f t="shared" si="487"/>
        <v>25</v>
      </c>
      <c r="B355" s="1">
        <v>24</v>
      </c>
      <c r="D355" s="1" t="str">
        <f t="shared" ca="1" si="488"/>
        <v/>
      </c>
      <c r="E355" s="1" t="str">
        <f t="shared" ca="1" si="489"/>
        <v/>
      </c>
    </row>
    <row r="356" spans="1:5" x14ac:dyDescent="0.25">
      <c r="A356" s="1">
        <f t="shared" si="487"/>
        <v>25</v>
      </c>
      <c r="B356" s="1">
        <v>25</v>
      </c>
      <c r="D356" s="1" t="str">
        <f t="shared" ca="1" si="488"/>
        <v/>
      </c>
      <c r="E356" s="1" t="str">
        <f t="shared" ca="1" si="489"/>
        <v/>
      </c>
    </row>
    <row r="357" spans="1:5" x14ac:dyDescent="0.25">
      <c r="A357" s="1">
        <f t="shared" si="487"/>
        <v>27</v>
      </c>
      <c r="B357" s="1">
        <v>1</v>
      </c>
      <c r="D357" s="1" t="str">
        <f t="shared" ca="1" si="488"/>
        <v/>
      </c>
      <c r="E357" s="1" t="str">
        <f t="shared" ca="1" si="489"/>
        <v/>
      </c>
    </row>
    <row r="358" spans="1:5" x14ac:dyDescent="0.25">
      <c r="A358" s="1">
        <f t="shared" si="487"/>
        <v>27</v>
      </c>
      <c r="B358" s="1">
        <v>2</v>
      </c>
      <c r="D358" s="1" t="str">
        <f t="shared" ca="1" si="488"/>
        <v/>
      </c>
      <c r="E358" s="1" t="str">
        <f t="shared" ca="1" si="489"/>
        <v/>
      </c>
    </row>
    <row r="359" spans="1:5" x14ac:dyDescent="0.25">
      <c r="A359" s="1">
        <f t="shared" si="487"/>
        <v>27</v>
      </c>
      <c r="B359" s="1">
        <v>3</v>
      </c>
      <c r="D359" s="1" t="str">
        <f t="shared" ca="1" si="488"/>
        <v/>
      </c>
      <c r="E359" s="1" t="str">
        <f t="shared" ca="1" si="489"/>
        <v/>
      </c>
    </row>
    <row r="360" spans="1:5" x14ac:dyDescent="0.25">
      <c r="A360" s="1">
        <f t="shared" si="487"/>
        <v>27</v>
      </c>
      <c r="B360" s="1">
        <v>4</v>
      </c>
      <c r="D360" s="1" t="str">
        <f t="shared" ca="1" si="488"/>
        <v/>
      </c>
      <c r="E360" s="1" t="str">
        <f t="shared" ca="1" si="489"/>
        <v/>
      </c>
    </row>
    <row r="361" spans="1:5" x14ac:dyDescent="0.25">
      <c r="A361" s="1">
        <f t="shared" si="487"/>
        <v>27</v>
      </c>
      <c r="B361" s="1">
        <v>5</v>
      </c>
      <c r="D361" s="1" t="str">
        <f t="shared" ca="1" si="488"/>
        <v/>
      </c>
      <c r="E361" s="1" t="str">
        <f t="shared" ca="1" si="489"/>
        <v/>
      </c>
    </row>
    <row r="362" spans="1:5" x14ac:dyDescent="0.25">
      <c r="A362" s="1">
        <f t="shared" si="487"/>
        <v>27</v>
      </c>
      <c r="B362" s="1">
        <v>6</v>
      </c>
      <c r="D362" s="1" t="str">
        <f t="shared" ca="1" si="488"/>
        <v/>
      </c>
      <c r="E362" s="1" t="str">
        <f t="shared" ca="1" si="489"/>
        <v/>
      </c>
    </row>
    <row r="363" spans="1:5" x14ac:dyDescent="0.25">
      <c r="A363" s="1">
        <f t="shared" si="487"/>
        <v>27</v>
      </c>
      <c r="B363" s="1">
        <v>7</v>
      </c>
      <c r="D363" s="1" t="str">
        <f t="shared" ca="1" si="488"/>
        <v/>
      </c>
      <c r="E363" s="1" t="str">
        <f t="shared" ca="1" si="489"/>
        <v/>
      </c>
    </row>
    <row r="364" spans="1:5" x14ac:dyDescent="0.25">
      <c r="A364" s="1">
        <f t="shared" ref="A364:A427" si="490">IF(B363&gt;B364,A363+2,A363)</f>
        <v>27</v>
      </c>
      <c r="B364" s="1">
        <v>8</v>
      </c>
      <c r="D364" s="1" t="str">
        <f t="shared" ca="1" si="488"/>
        <v/>
      </c>
      <c r="E364" s="1" t="str">
        <f t="shared" ca="1" si="489"/>
        <v/>
      </c>
    </row>
    <row r="365" spans="1:5" x14ac:dyDescent="0.25">
      <c r="A365" s="1">
        <f t="shared" si="490"/>
        <v>27</v>
      </c>
      <c r="B365" s="1">
        <v>9</v>
      </c>
      <c r="D365" s="1" t="str">
        <f t="shared" ca="1" si="488"/>
        <v/>
      </c>
      <c r="E365" s="1" t="str">
        <f t="shared" ca="1" si="489"/>
        <v/>
      </c>
    </row>
    <row r="366" spans="1:5" x14ac:dyDescent="0.25">
      <c r="A366" s="1">
        <f t="shared" si="490"/>
        <v>27</v>
      </c>
      <c r="B366" s="1">
        <v>10</v>
      </c>
      <c r="D366" s="1" t="str">
        <f t="shared" ca="1" si="488"/>
        <v/>
      </c>
      <c r="E366" s="1" t="str">
        <f t="shared" ca="1" si="489"/>
        <v/>
      </c>
    </row>
    <row r="367" spans="1:5" x14ac:dyDescent="0.25">
      <c r="A367" s="1">
        <f t="shared" si="490"/>
        <v>27</v>
      </c>
      <c r="B367" s="1">
        <v>11</v>
      </c>
      <c r="D367" s="1" t="str">
        <f t="shared" ca="1" si="488"/>
        <v/>
      </c>
      <c r="E367" s="1" t="str">
        <f t="shared" ca="1" si="489"/>
        <v/>
      </c>
    </row>
    <row r="368" spans="1:5" x14ac:dyDescent="0.25">
      <c r="A368" s="1">
        <f t="shared" si="490"/>
        <v>27</v>
      </c>
      <c r="B368" s="1">
        <v>12</v>
      </c>
      <c r="D368" s="1" t="str">
        <f t="shared" ca="1" si="488"/>
        <v/>
      </c>
      <c r="E368" s="1" t="str">
        <f t="shared" ca="1" si="489"/>
        <v/>
      </c>
    </row>
    <row r="369" spans="1:5" x14ac:dyDescent="0.25">
      <c r="A369" s="1">
        <f t="shared" si="490"/>
        <v>27</v>
      </c>
      <c r="B369" s="1">
        <v>13</v>
      </c>
      <c r="D369" s="1" t="str">
        <f t="shared" ca="1" si="488"/>
        <v/>
      </c>
      <c r="E369" s="1" t="str">
        <f t="shared" ca="1" si="489"/>
        <v/>
      </c>
    </row>
    <row r="370" spans="1:5" x14ac:dyDescent="0.25">
      <c r="A370" s="1">
        <f t="shared" si="490"/>
        <v>27</v>
      </c>
      <c r="B370" s="1">
        <v>14</v>
      </c>
      <c r="D370" s="1" t="str">
        <f t="shared" ca="1" si="488"/>
        <v/>
      </c>
      <c r="E370" s="1" t="str">
        <f t="shared" ca="1" si="489"/>
        <v/>
      </c>
    </row>
    <row r="371" spans="1:5" x14ac:dyDescent="0.25">
      <c r="A371" s="1">
        <f t="shared" si="490"/>
        <v>27</v>
      </c>
      <c r="B371" s="1">
        <v>15</v>
      </c>
      <c r="D371" s="1" t="str">
        <f t="shared" ca="1" si="488"/>
        <v/>
      </c>
      <c r="E371" s="1" t="str">
        <f t="shared" ca="1" si="489"/>
        <v/>
      </c>
    </row>
    <row r="372" spans="1:5" x14ac:dyDescent="0.25">
      <c r="A372" s="1">
        <f t="shared" si="490"/>
        <v>27</v>
      </c>
      <c r="B372" s="1">
        <v>16</v>
      </c>
      <c r="D372" s="1" t="str">
        <f t="shared" ca="1" si="488"/>
        <v/>
      </c>
      <c r="E372" s="1" t="str">
        <f t="shared" ca="1" si="489"/>
        <v/>
      </c>
    </row>
    <row r="373" spans="1:5" x14ac:dyDescent="0.25">
      <c r="A373" s="1">
        <f t="shared" si="490"/>
        <v>27</v>
      </c>
      <c r="B373" s="1">
        <v>17</v>
      </c>
      <c r="D373" s="1" t="str">
        <f t="shared" ca="1" si="488"/>
        <v/>
      </c>
      <c r="E373" s="1" t="str">
        <f t="shared" ca="1" si="489"/>
        <v/>
      </c>
    </row>
    <row r="374" spans="1:5" x14ac:dyDescent="0.25">
      <c r="A374" s="1">
        <f t="shared" si="490"/>
        <v>27</v>
      </c>
      <c r="B374" s="1">
        <v>18</v>
      </c>
      <c r="D374" s="1" t="str">
        <f t="shared" ca="1" si="488"/>
        <v/>
      </c>
      <c r="E374" s="1" t="str">
        <f t="shared" ca="1" si="489"/>
        <v/>
      </c>
    </row>
    <row r="375" spans="1:5" x14ac:dyDescent="0.25">
      <c r="A375" s="1">
        <f t="shared" si="490"/>
        <v>27</v>
      </c>
      <c r="B375" s="1">
        <v>19</v>
      </c>
      <c r="D375" s="1" t="str">
        <f t="shared" ca="1" si="488"/>
        <v/>
      </c>
      <c r="E375" s="1" t="str">
        <f t="shared" ca="1" si="489"/>
        <v/>
      </c>
    </row>
    <row r="376" spans="1:5" x14ac:dyDescent="0.25">
      <c r="A376" s="1">
        <f t="shared" si="490"/>
        <v>27</v>
      </c>
      <c r="B376" s="1">
        <v>20</v>
      </c>
      <c r="D376" s="1" t="str">
        <f t="shared" ca="1" si="488"/>
        <v/>
      </c>
      <c r="E376" s="1" t="str">
        <f t="shared" ca="1" si="489"/>
        <v/>
      </c>
    </row>
    <row r="377" spans="1:5" x14ac:dyDescent="0.25">
      <c r="A377" s="1">
        <f t="shared" si="490"/>
        <v>27</v>
      </c>
      <c r="B377" s="1">
        <v>21</v>
      </c>
      <c r="D377" s="1" t="str">
        <f t="shared" ca="1" si="488"/>
        <v/>
      </c>
      <c r="E377" s="1" t="str">
        <f t="shared" ca="1" si="489"/>
        <v/>
      </c>
    </row>
    <row r="378" spans="1:5" x14ac:dyDescent="0.25">
      <c r="A378" s="1">
        <f t="shared" si="490"/>
        <v>27</v>
      </c>
      <c r="B378" s="1">
        <v>22</v>
      </c>
      <c r="D378" s="1" t="str">
        <f t="shared" ca="1" si="488"/>
        <v/>
      </c>
      <c r="E378" s="1" t="str">
        <f t="shared" ca="1" si="489"/>
        <v/>
      </c>
    </row>
    <row r="379" spans="1:5" x14ac:dyDescent="0.25">
      <c r="A379" s="1">
        <f t="shared" si="490"/>
        <v>27</v>
      </c>
      <c r="B379" s="1">
        <v>23</v>
      </c>
      <c r="D379" s="1" t="str">
        <f t="shared" ca="1" si="488"/>
        <v/>
      </c>
      <c r="E379" s="1" t="str">
        <f t="shared" ca="1" si="489"/>
        <v/>
      </c>
    </row>
    <row r="380" spans="1:5" x14ac:dyDescent="0.25">
      <c r="A380" s="1">
        <f t="shared" si="490"/>
        <v>27</v>
      </c>
      <c r="B380" s="1">
        <v>24</v>
      </c>
      <c r="D380" s="1" t="str">
        <f t="shared" ca="1" si="488"/>
        <v/>
      </c>
      <c r="E380" s="1" t="str">
        <f t="shared" ca="1" si="489"/>
        <v/>
      </c>
    </row>
    <row r="381" spans="1:5" x14ac:dyDescent="0.25">
      <c r="A381" s="1">
        <f t="shared" si="490"/>
        <v>27</v>
      </c>
      <c r="B381" s="1">
        <v>25</v>
      </c>
      <c r="D381" s="1" t="str">
        <f t="shared" ca="1" si="488"/>
        <v/>
      </c>
      <c r="E381" s="1" t="str">
        <f t="shared" ca="1" si="489"/>
        <v/>
      </c>
    </row>
    <row r="382" spans="1:5" x14ac:dyDescent="0.25">
      <c r="A382" s="1">
        <f t="shared" si="490"/>
        <v>29</v>
      </c>
      <c r="B382" s="1">
        <v>1</v>
      </c>
      <c r="D382" s="1" t="str">
        <f t="shared" ca="1" si="488"/>
        <v/>
      </c>
      <c r="E382" s="1" t="str">
        <f t="shared" ca="1" si="489"/>
        <v/>
      </c>
    </row>
    <row r="383" spans="1:5" x14ac:dyDescent="0.25">
      <c r="A383" s="1">
        <f t="shared" si="490"/>
        <v>29</v>
      </c>
      <c r="B383" s="1">
        <v>2</v>
      </c>
      <c r="D383" s="1" t="str">
        <f t="shared" ca="1" si="488"/>
        <v/>
      </c>
      <c r="E383" s="1" t="str">
        <f t="shared" ca="1" si="489"/>
        <v/>
      </c>
    </row>
    <row r="384" spans="1:5" x14ac:dyDescent="0.25">
      <c r="A384" s="1">
        <f t="shared" si="490"/>
        <v>29</v>
      </c>
      <c r="B384" s="1">
        <v>3</v>
      </c>
      <c r="D384" s="1" t="str">
        <f t="shared" ca="1" si="488"/>
        <v/>
      </c>
      <c r="E384" s="1" t="str">
        <f t="shared" ca="1" si="489"/>
        <v/>
      </c>
    </row>
    <row r="385" spans="1:5" x14ac:dyDescent="0.25">
      <c r="A385" s="1">
        <f t="shared" si="490"/>
        <v>29</v>
      </c>
      <c r="B385" s="1">
        <v>4</v>
      </c>
      <c r="D385" s="1" t="str">
        <f t="shared" ca="1" si="488"/>
        <v/>
      </c>
      <c r="E385" s="1" t="str">
        <f t="shared" ca="1" si="489"/>
        <v/>
      </c>
    </row>
    <row r="386" spans="1:5" x14ac:dyDescent="0.25">
      <c r="A386" s="1">
        <f t="shared" si="490"/>
        <v>29</v>
      </c>
      <c r="B386" s="1">
        <v>5</v>
      </c>
      <c r="D386" s="1" t="str">
        <f t="shared" ca="1" si="488"/>
        <v/>
      </c>
      <c r="E386" s="1" t="str">
        <f t="shared" ca="1" si="489"/>
        <v/>
      </c>
    </row>
    <row r="387" spans="1:5" x14ac:dyDescent="0.25">
      <c r="A387" s="1">
        <f t="shared" si="490"/>
        <v>29</v>
      </c>
      <c r="B387" s="1">
        <v>6</v>
      </c>
      <c r="D387" s="1" t="str">
        <f t="shared" ca="1" si="488"/>
        <v/>
      </c>
      <c r="E387" s="1" t="str">
        <f t="shared" ca="1" si="489"/>
        <v/>
      </c>
    </row>
    <row r="388" spans="1:5" x14ac:dyDescent="0.25">
      <c r="A388" s="1">
        <f t="shared" si="490"/>
        <v>29</v>
      </c>
      <c r="B388" s="1">
        <v>7</v>
      </c>
      <c r="D388" s="1" t="str">
        <f t="shared" ca="1" si="488"/>
        <v/>
      </c>
      <c r="E388" s="1" t="str">
        <f t="shared" ca="1" si="489"/>
        <v/>
      </c>
    </row>
    <row r="389" spans="1:5" x14ac:dyDescent="0.25">
      <c r="A389" s="1">
        <f t="shared" si="490"/>
        <v>29</v>
      </c>
      <c r="B389" s="1">
        <v>8</v>
      </c>
      <c r="D389" s="1" t="str">
        <f t="shared" ca="1" si="488"/>
        <v/>
      </c>
      <c r="E389" s="1" t="str">
        <f t="shared" ca="1" si="489"/>
        <v/>
      </c>
    </row>
    <row r="390" spans="1:5" x14ac:dyDescent="0.25">
      <c r="A390" s="1">
        <f t="shared" si="490"/>
        <v>29</v>
      </c>
      <c r="B390" s="1">
        <v>9</v>
      </c>
      <c r="D390" s="1" t="str">
        <f t="shared" ca="1" si="488"/>
        <v/>
      </c>
      <c r="E390" s="1" t="str">
        <f t="shared" ca="1" si="489"/>
        <v/>
      </c>
    </row>
    <row r="391" spans="1:5" x14ac:dyDescent="0.25">
      <c r="A391" s="1">
        <f t="shared" si="490"/>
        <v>29</v>
      </c>
      <c r="B391" s="1">
        <v>10</v>
      </c>
      <c r="D391" s="1" t="str">
        <f t="shared" ca="1" si="488"/>
        <v/>
      </c>
      <c r="E391" s="1" t="str">
        <f t="shared" ca="1" si="489"/>
        <v/>
      </c>
    </row>
    <row r="392" spans="1:5" x14ac:dyDescent="0.25">
      <c r="A392" s="1">
        <f t="shared" si="490"/>
        <v>29</v>
      </c>
      <c r="B392" s="1">
        <v>11</v>
      </c>
      <c r="D392" s="1" t="str">
        <f t="shared" ca="1" si="488"/>
        <v/>
      </c>
      <c r="E392" s="1" t="str">
        <f t="shared" ca="1" si="489"/>
        <v/>
      </c>
    </row>
    <row r="393" spans="1:5" x14ac:dyDescent="0.25">
      <c r="A393" s="1">
        <f t="shared" si="490"/>
        <v>29</v>
      </c>
      <c r="B393" s="1">
        <v>12</v>
      </c>
      <c r="D393" s="1" t="str">
        <f t="shared" ca="1" si="488"/>
        <v/>
      </c>
      <c r="E393" s="1" t="str">
        <f t="shared" ca="1" si="489"/>
        <v/>
      </c>
    </row>
    <row r="394" spans="1:5" x14ac:dyDescent="0.25">
      <c r="A394" s="1">
        <f t="shared" si="490"/>
        <v>29</v>
      </c>
      <c r="B394" s="1">
        <v>13</v>
      </c>
      <c r="D394" s="1" t="str">
        <f t="shared" ca="1" si="488"/>
        <v/>
      </c>
      <c r="E394" s="1" t="str">
        <f t="shared" ca="1" si="489"/>
        <v/>
      </c>
    </row>
    <row r="395" spans="1:5" x14ac:dyDescent="0.25">
      <c r="A395" s="1">
        <f t="shared" si="490"/>
        <v>29</v>
      </c>
      <c r="B395" s="1">
        <v>14</v>
      </c>
      <c r="D395" s="1" t="str">
        <f t="shared" ca="1" si="488"/>
        <v/>
      </c>
      <c r="E395" s="1" t="str">
        <f t="shared" ca="1" si="489"/>
        <v/>
      </c>
    </row>
    <row r="396" spans="1:5" x14ac:dyDescent="0.25">
      <c r="A396" s="1">
        <f t="shared" si="490"/>
        <v>29</v>
      </c>
      <c r="B396" s="1">
        <v>15</v>
      </c>
      <c r="D396" s="1" t="str">
        <f t="shared" ca="1" si="488"/>
        <v/>
      </c>
      <c r="E396" s="1" t="str">
        <f t="shared" ca="1" si="489"/>
        <v/>
      </c>
    </row>
    <row r="397" spans="1:5" x14ac:dyDescent="0.25">
      <c r="A397" s="1">
        <f t="shared" si="490"/>
        <v>29</v>
      </c>
      <c r="B397" s="1">
        <v>16</v>
      </c>
      <c r="D397" s="1" t="str">
        <f t="shared" ca="1" si="488"/>
        <v/>
      </c>
      <c r="E397" s="1" t="str">
        <f t="shared" ca="1" si="489"/>
        <v/>
      </c>
    </row>
    <row r="398" spans="1:5" x14ac:dyDescent="0.25">
      <c r="A398" s="1">
        <f t="shared" si="490"/>
        <v>29</v>
      </c>
      <c r="B398" s="1">
        <v>17</v>
      </c>
      <c r="D398" s="1" t="str">
        <f t="shared" ca="1" si="488"/>
        <v/>
      </c>
      <c r="E398" s="1" t="str">
        <f t="shared" ca="1" si="489"/>
        <v/>
      </c>
    </row>
    <row r="399" spans="1:5" x14ac:dyDescent="0.25">
      <c r="A399" s="1">
        <f t="shared" si="490"/>
        <v>29</v>
      </c>
      <c r="B399" s="1">
        <v>18</v>
      </c>
      <c r="D399" s="1" t="str">
        <f t="shared" ca="1" si="488"/>
        <v/>
      </c>
      <c r="E399" s="1" t="str">
        <f t="shared" ca="1" si="489"/>
        <v/>
      </c>
    </row>
    <row r="400" spans="1:5" x14ac:dyDescent="0.25">
      <c r="A400" s="1">
        <f t="shared" si="490"/>
        <v>29</v>
      </c>
      <c r="B400" s="1">
        <v>19</v>
      </c>
      <c r="D400" s="1" t="str">
        <f t="shared" ca="1" si="488"/>
        <v/>
      </c>
      <c r="E400" s="1" t="str">
        <f t="shared" ca="1" si="489"/>
        <v/>
      </c>
    </row>
    <row r="401" spans="1:5" x14ac:dyDescent="0.25">
      <c r="A401" s="1">
        <f t="shared" si="490"/>
        <v>29</v>
      </c>
      <c r="B401" s="1">
        <v>20</v>
      </c>
      <c r="D401" s="1" t="str">
        <f t="shared" ca="1" si="488"/>
        <v/>
      </c>
      <c r="E401" s="1" t="str">
        <f t="shared" ca="1" si="489"/>
        <v/>
      </c>
    </row>
    <row r="402" spans="1:5" x14ac:dyDescent="0.25">
      <c r="A402" s="1">
        <f t="shared" si="490"/>
        <v>29</v>
      </c>
      <c r="B402" s="1">
        <v>21</v>
      </c>
      <c r="D402" s="1" t="str">
        <f t="shared" ca="1" si="488"/>
        <v/>
      </c>
      <c r="E402" s="1" t="str">
        <f t="shared" ca="1" si="489"/>
        <v/>
      </c>
    </row>
    <row r="403" spans="1:5" x14ac:dyDescent="0.25">
      <c r="A403" s="1">
        <f t="shared" si="490"/>
        <v>29</v>
      </c>
      <c r="B403" s="1">
        <v>22</v>
      </c>
      <c r="D403" s="1" t="str">
        <f t="shared" ca="1" si="488"/>
        <v/>
      </c>
      <c r="E403" s="1" t="str">
        <f t="shared" ca="1" si="489"/>
        <v/>
      </c>
    </row>
    <row r="404" spans="1:5" x14ac:dyDescent="0.25">
      <c r="A404" s="1">
        <f t="shared" si="490"/>
        <v>29</v>
      </c>
      <c r="B404" s="1">
        <v>23</v>
      </c>
      <c r="D404" s="1" t="str">
        <f t="shared" ca="1" si="488"/>
        <v/>
      </c>
      <c r="E404" s="1" t="str">
        <f t="shared" ca="1" si="489"/>
        <v/>
      </c>
    </row>
    <row r="405" spans="1:5" x14ac:dyDescent="0.25">
      <c r="A405" s="1">
        <f t="shared" si="490"/>
        <v>29</v>
      </c>
      <c r="B405" s="1">
        <v>24</v>
      </c>
      <c r="D405" s="1" t="str">
        <f t="shared" ca="1" si="488"/>
        <v/>
      </c>
      <c r="E405" s="1" t="str">
        <f t="shared" ca="1" si="489"/>
        <v/>
      </c>
    </row>
    <row r="406" spans="1:5" x14ac:dyDescent="0.25">
      <c r="A406" s="1">
        <f t="shared" si="490"/>
        <v>29</v>
      </c>
      <c r="B406" s="1">
        <v>25</v>
      </c>
      <c r="D406" s="1" t="str">
        <f t="shared" ca="1" si="488"/>
        <v/>
      </c>
      <c r="E406" s="1" t="str">
        <f t="shared" ca="1" si="489"/>
        <v/>
      </c>
    </row>
    <row r="407" spans="1:5" x14ac:dyDescent="0.25">
      <c r="A407" s="1">
        <f t="shared" si="490"/>
        <v>31</v>
      </c>
      <c r="B407" s="1">
        <v>1</v>
      </c>
      <c r="D407" s="1" t="str">
        <f t="shared" ca="1" si="488"/>
        <v/>
      </c>
      <c r="E407" s="1" t="str">
        <f t="shared" ca="1" si="489"/>
        <v/>
      </c>
    </row>
    <row r="408" spans="1:5" x14ac:dyDescent="0.25">
      <c r="A408" s="1">
        <f t="shared" si="490"/>
        <v>31</v>
      </c>
      <c r="B408" s="1">
        <v>2</v>
      </c>
      <c r="D408" s="1" t="str">
        <f t="shared" ca="1" si="488"/>
        <v/>
      </c>
      <c r="E408" s="1" t="str">
        <f t="shared" ca="1" si="489"/>
        <v/>
      </c>
    </row>
    <row r="409" spans="1:5" x14ac:dyDescent="0.25">
      <c r="A409" s="1">
        <f t="shared" si="490"/>
        <v>31</v>
      </c>
      <c r="B409" s="1">
        <v>3</v>
      </c>
      <c r="D409" s="1" t="str">
        <f t="shared" ca="1" si="488"/>
        <v/>
      </c>
      <c r="E409" s="1" t="str">
        <f t="shared" ca="1" si="489"/>
        <v/>
      </c>
    </row>
    <row r="410" spans="1:5" x14ac:dyDescent="0.25">
      <c r="A410" s="1">
        <f t="shared" si="490"/>
        <v>31</v>
      </c>
      <c r="B410" s="1">
        <v>4</v>
      </c>
      <c r="D410" s="1" t="str">
        <f t="shared" ca="1" si="488"/>
        <v/>
      </c>
      <c r="E410" s="1" t="str">
        <f t="shared" ca="1" si="489"/>
        <v/>
      </c>
    </row>
    <row r="411" spans="1:5" x14ac:dyDescent="0.25">
      <c r="A411" s="1">
        <f t="shared" si="490"/>
        <v>31</v>
      </c>
      <c r="B411" s="1">
        <v>5</v>
      </c>
      <c r="D411" s="1" t="str">
        <f t="shared" ca="1" si="488"/>
        <v/>
      </c>
      <c r="E411" s="1" t="str">
        <f t="shared" ca="1" si="489"/>
        <v/>
      </c>
    </row>
    <row r="412" spans="1:5" x14ac:dyDescent="0.25">
      <c r="A412" s="1">
        <f t="shared" si="490"/>
        <v>31</v>
      </c>
      <c r="B412" s="1">
        <v>6</v>
      </c>
      <c r="D412" s="1" t="str">
        <f t="shared" ca="1" si="488"/>
        <v/>
      </c>
      <c r="E412" s="1" t="str">
        <f t="shared" ca="1" si="489"/>
        <v/>
      </c>
    </row>
    <row r="413" spans="1:5" x14ac:dyDescent="0.25">
      <c r="A413" s="1">
        <f t="shared" si="490"/>
        <v>31</v>
      </c>
      <c r="B413" s="1">
        <v>7</v>
      </c>
      <c r="D413" s="1" t="str">
        <f t="shared" ca="1" si="488"/>
        <v/>
      </c>
      <c r="E413" s="1" t="str">
        <f t="shared" ca="1" si="489"/>
        <v/>
      </c>
    </row>
    <row r="414" spans="1:5" x14ac:dyDescent="0.25">
      <c r="A414" s="1">
        <f t="shared" si="490"/>
        <v>31</v>
      </c>
      <c r="B414" s="1">
        <v>8</v>
      </c>
      <c r="D414" s="1" t="str">
        <f t="shared" ca="1" si="488"/>
        <v/>
      </c>
      <c r="E414" s="1" t="str">
        <f t="shared" ca="1" si="489"/>
        <v/>
      </c>
    </row>
    <row r="415" spans="1:5" x14ac:dyDescent="0.25">
      <c r="A415" s="1">
        <f t="shared" si="490"/>
        <v>31</v>
      </c>
      <c r="B415" s="1">
        <v>9</v>
      </c>
      <c r="D415" s="1" t="str">
        <f t="shared" ca="1" si="488"/>
        <v/>
      </c>
      <c r="E415" s="1" t="str">
        <f t="shared" ca="1" si="489"/>
        <v/>
      </c>
    </row>
    <row r="416" spans="1:5" x14ac:dyDescent="0.25">
      <c r="A416" s="1">
        <f t="shared" si="490"/>
        <v>31</v>
      </c>
      <c r="B416" s="1">
        <v>10</v>
      </c>
      <c r="D416" s="1" t="str">
        <f t="shared" ca="1" si="488"/>
        <v/>
      </c>
      <c r="E416" s="1" t="str">
        <f t="shared" ca="1" si="489"/>
        <v/>
      </c>
    </row>
    <row r="417" spans="1:5" x14ac:dyDescent="0.25">
      <c r="A417" s="1">
        <f t="shared" si="490"/>
        <v>31</v>
      </c>
      <c r="B417" s="1">
        <v>11</v>
      </c>
      <c r="D417" s="1" t="str">
        <f t="shared" ref="D417:D480" ca="1" si="491">TRIM(HLOOKUP(A417,$B$3:$AO$29,B417+2,0))</f>
        <v/>
      </c>
      <c r="E417" s="1" t="str">
        <f t="shared" ref="E417:E480" ca="1" si="492">IF(HLOOKUP(A417+1,$B$3:$AO$29,B417+2,0)=0,"",HLOOKUP(A417+1,$B$3:$AO$29,B417+2,0))</f>
        <v/>
      </c>
    </row>
    <row r="418" spans="1:5" x14ac:dyDescent="0.25">
      <c r="A418" s="1">
        <f t="shared" si="490"/>
        <v>31</v>
      </c>
      <c r="B418" s="1">
        <v>12</v>
      </c>
      <c r="D418" s="1" t="str">
        <f t="shared" ca="1" si="491"/>
        <v/>
      </c>
      <c r="E418" s="1" t="str">
        <f t="shared" ca="1" si="492"/>
        <v/>
      </c>
    </row>
    <row r="419" spans="1:5" x14ac:dyDescent="0.25">
      <c r="A419" s="1">
        <f t="shared" si="490"/>
        <v>31</v>
      </c>
      <c r="B419" s="1">
        <v>13</v>
      </c>
      <c r="D419" s="1" t="str">
        <f t="shared" ca="1" si="491"/>
        <v/>
      </c>
      <c r="E419" s="1" t="str">
        <f t="shared" ca="1" si="492"/>
        <v/>
      </c>
    </row>
    <row r="420" spans="1:5" x14ac:dyDescent="0.25">
      <c r="A420" s="1">
        <f t="shared" si="490"/>
        <v>31</v>
      </c>
      <c r="B420" s="1">
        <v>14</v>
      </c>
      <c r="D420" s="1" t="str">
        <f t="shared" ca="1" si="491"/>
        <v/>
      </c>
      <c r="E420" s="1" t="str">
        <f t="shared" ca="1" si="492"/>
        <v/>
      </c>
    </row>
    <row r="421" spans="1:5" x14ac:dyDescent="0.25">
      <c r="A421" s="1">
        <f t="shared" si="490"/>
        <v>31</v>
      </c>
      <c r="B421" s="1">
        <v>15</v>
      </c>
      <c r="D421" s="1" t="str">
        <f t="shared" ca="1" si="491"/>
        <v/>
      </c>
      <c r="E421" s="1" t="str">
        <f t="shared" ca="1" si="492"/>
        <v/>
      </c>
    </row>
    <row r="422" spans="1:5" x14ac:dyDescent="0.25">
      <c r="A422" s="1">
        <f t="shared" si="490"/>
        <v>31</v>
      </c>
      <c r="B422" s="1">
        <v>16</v>
      </c>
      <c r="D422" s="1" t="str">
        <f t="shared" ca="1" si="491"/>
        <v/>
      </c>
      <c r="E422" s="1" t="str">
        <f t="shared" ca="1" si="492"/>
        <v/>
      </c>
    </row>
    <row r="423" spans="1:5" x14ac:dyDescent="0.25">
      <c r="A423" s="1">
        <f t="shared" si="490"/>
        <v>31</v>
      </c>
      <c r="B423" s="1">
        <v>17</v>
      </c>
      <c r="D423" s="1" t="str">
        <f t="shared" ca="1" si="491"/>
        <v/>
      </c>
      <c r="E423" s="1" t="str">
        <f t="shared" ca="1" si="492"/>
        <v/>
      </c>
    </row>
    <row r="424" spans="1:5" x14ac:dyDescent="0.25">
      <c r="A424" s="1">
        <f t="shared" si="490"/>
        <v>31</v>
      </c>
      <c r="B424" s="1">
        <v>18</v>
      </c>
      <c r="D424" s="1" t="str">
        <f t="shared" ca="1" si="491"/>
        <v/>
      </c>
      <c r="E424" s="1" t="str">
        <f t="shared" ca="1" si="492"/>
        <v/>
      </c>
    </row>
    <row r="425" spans="1:5" x14ac:dyDescent="0.25">
      <c r="A425" s="1">
        <f t="shared" si="490"/>
        <v>31</v>
      </c>
      <c r="B425" s="1">
        <v>19</v>
      </c>
      <c r="D425" s="1" t="str">
        <f t="shared" ca="1" si="491"/>
        <v/>
      </c>
      <c r="E425" s="1" t="str">
        <f t="shared" ca="1" si="492"/>
        <v/>
      </c>
    </row>
    <row r="426" spans="1:5" x14ac:dyDescent="0.25">
      <c r="A426" s="1">
        <f t="shared" si="490"/>
        <v>31</v>
      </c>
      <c r="B426" s="1">
        <v>20</v>
      </c>
      <c r="D426" s="1" t="str">
        <f t="shared" ca="1" si="491"/>
        <v/>
      </c>
      <c r="E426" s="1" t="str">
        <f t="shared" ca="1" si="492"/>
        <v/>
      </c>
    </row>
    <row r="427" spans="1:5" x14ac:dyDescent="0.25">
      <c r="A427" s="1">
        <f t="shared" si="490"/>
        <v>31</v>
      </c>
      <c r="B427" s="1">
        <v>21</v>
      </c>
      <c r="D427" s="1" t="str">
        <f t="shared" ca="1" si="491"/>
        <v/>
      </c>
      <c r="E427" s="1" t="str">
        <f t="shared" ca="1" si="492"/>
        <v/>
      </c>
    </row>
    <row r="428" spans="1:5" x14ac:dyDescent="0.25">
      <c r="A428" s="1">
        <f t="shared" ref="A428:A491" si="493">IF(B427&gt;B428,A427+2,A427)</f>
        <v>31</v>
      </c>
      <c r="B428" s="1">
        <v>22</v>
      </c>
      <c r="D428" s="1" t="str">
        <f t="shared" ca="1" si="491"/>
        <v/>
      </c>
      <c r="E428" s="1" t="str">
        <f t="shared" ca="1" si="492"/>
        <v/>
      </c>
    </row>
    <row r="429" spans="1:5" x14ac:dyDescent="0.25">
      <c r="A429" s="1">
        <f t="shared" si="493"/>
        <v>31</v>
      </c>
      <c r="B429" s="1">
        <v>23</v>
      </c>
      <c r="D429" s="1" t="str">
        <f t="shared" ca="1" si="491"/>
        <v/>
      </c>
      <c r="E429" s="1" t="str">
        <f t="shared" ca="1" si="492"/>
        <v/>
      </c>
    </row>
    <row r="430" spans="1:5" x14ac:dyDescent="0.25">
      <c r="A430" s="1">
        <f t="shared" si="493"/>
        <v>31</v>
      </c>
      <c r="B430" s="1">
        <v>24</v>
      </c>
      <c r="D430" s="1" t="str">
        <f t="shared" ca="1" si="491"/>
        <v/>
      </c>
      <c r="E430" s="1" t="str">
        <f t="shared" ca="1" si="492"/>
        <v/>
      </c>
    </row>
    <row r="431" spans="1:5" x14ac:dyDescent="0.25">
      <c r="A431" s="1">
        <f t="shared" si="493"/>
        <v>31</v>
      </c>
      <c r="B431" s="1">
        <v>25</v>
      </c>
      <c r="D431" s="1" t="str">
        <f t="shared" ca="1" si="491"/>
        <v/>
      </c>
      <c r="E431" s="1" t="str">
        <f t="shared" ca="1" si="492"/>
        <v/>
      </c>
    </row>
    <row r="432" spans="1:5" x14ac:dyDescent="0.25">
      <c r="A432" s="1">
        <f t="shared" si="493"/>
        <v>33</v>
      </c>
      <c r="B432" s="1">
        <v>1</v>
      </c>
      <c r="D432" s="1" t="str">
        <f t="shared" ca="1" si="491"/>
        <v/>
      </c>
      <c r="E432" s="1" t="str">
        <f t="shared" ca="1" si="492"/>
        <v/>
      </c>
    </row>
    <row r="433" spans="1:5" x14ac:dyDescent="0.25">
      <c r="A433" s="1">
        <f t="shared" si="493"/>
        <v>33</v>
      </c>
      <c r="B433" s="1">
        <v>2</v>
      </c>
      <c r="D433" s="1" t="str">
        <f t="shared" ca="1" si="491"/>
        <v/>
      </c>
      <c r="E433" s="1" t="str">
        <f t="shared" ca="1" si="492"/>
        <v/>
      </c>
    </row>
    <row r="434" spans="1:5" x14ac:dyDescent="0.25">
      <c r="A434" s="1">
        <f t="shared" si="493"/>
        <v>33</v>
      </c>
      <c r="B434" s="1">
        <v>3</v>
      </c>
      <c r="D434" s="1" t="str">
        <f t="shared" ca="1" si="491"/>
        <v/>
      </c>
      <c r="E434" s="1" t="str">
        <f t="shared" ca="1" si="492"/>
        <v/>
      </c>
    </row>
    <row r="435" spans="1:5" x14ac:dyDescent="0.25">
      <c r="A435" s="1">
        <f t="shared" si="493"/>
        <v>33</v>
      </c>
      <c r="B435" s="1">
        <v>4</v>
      </c>
      <c r="D435" s="1" t="str">
        <f t="shared" ca="1" si="491"/>
        <v/>
      </c>
      <c r="E435" s="1" t="str">
        <f t="shared" ca="1" si="492"/>
        <v/>
      </c>
    </row>
    <row r="436" spans="1:5" x14ac:dyDescent="0.25">
      <c r="A436" s="1">
        <f t="shared" si="493"/>
        <v>33</v>
      </c>
      <c r="B436" s="1">
        <v>5</v>
      </c>
      <c r="D436" s="1" t="str">
        <f t="shared" ca="1" si="491"/>
        <v/>
      </c>
      <c r="E436" s="1" t="str">
        <f t="shared" ca="1" si="492"/>
        <v/>
      </c>
    </row>
    <row r="437" spans="1:5" x14ac:dyDescent="0.25">
      <c r="A437" s="1">
        <f t="shared" si="493"/>
        <v>33</v>
      </c>
      <c r="B437" s="1">
        <v>6</v>
      </c>
      <c r="D437" s="1" t="str">
        <f t="shared" ca="1" si="491"/>
        <v/>
      </c>
      <c r="E437" s="1" t="str">
        <f t="shared" ca="1" si="492"/>
        <v/>
      </c>
    </row>
    <row r="438" spans="1:5" x14ac:dyDescent="0.25">
      <c r="A438" s="1">
        <f t="shared" si="493"/>
        <v>33</v>
      </c>
      <c r="B438" s="1">
        <v>7</v>
      </c>
      <c r="D438" s="1" t="str">
        <f t="shared" ca="1" si="491"/>
        <v/>
      </c>
      <c r="E438" s="1" t="str">
        <f t="shared" ca="1" si="492"/>
        <v/>
      </c>
    </row>
    <row r="439" spans="1:5" x14ac:dyDescent="0.25">
      <c r="A439" s="1">
        <f t="shared" si="493"/>
        <v>33</v>
      </c>
      <c r="B439" s="1">
        <v>8</v>
      </c>
      <c r="D439" s="1" t="str">
        <f t="shared" ca="1" si="491"/>
        <v/>
      </c>
      <c r="E439" s="1" t="str">
        <f t="shared" ca="1" si="492"/>
        <v/>
      </c>
    </row>
    <row r="440" spans="1:5" x14ac:dyDescent="0.25">
      <c r="A440" s="1">
        <f t="shared" si="493"/>
        <v>33</v>
      </c>
      <c r="B440" s="1">
        <v>9</v>
      </c>
      <c r="D440" s="1" t="str">
        <f t="shared" ca="1" si="491"/>
        <v/>
      </c>
      <c r="E440" s="1" t="str">
        <f t="shared" ca="1" si="492"/>
        <v/>
      </c>
    </row>
    <row r="441" spans="1:5" x14ac:dyDescent="0.25">
      <c r="A441" s="1">
        <f t="shared" si="493"/>
        <v>33</v>
      </c>
      <c r="B441" s="1">
        <v>10</v>
      </c>
      <c r="D441" s="1" t="str">
        <f t="shared" ca="1" si="491"/>
        <v/>
      </c>
      <c r="E441" s="1" t="str">
        <f t="shared" ca="1" si="492"/>
        <v/>
      </c>
    </row>
    <row r="442" spans="1:5" x14ac:dyDescent="0.25">
      <c r="A442" s="1">
        <f t="shared" si="493"/>
        <v>33</v>
      </c>
      <c r="B442" s="1">
        <v>11</v>
      </c>
      <c r="D442" s="1" t="str">
        <f t="shared" ca="1" si="491"/>
        <v/>
      </c>
      <c r="E442" s="1" t="str">
        <f t="shared" ca="1" si="492"/>
        <v/>
      </c>
    </row>
    <row r="443" spans="1:5" x14ac:dyDescent="0.25">
      <c r="A443" s="1">
        <f t="shared" si="493"/>
        <v>33</v>
      </c>
      <c r="B443" s="1">
        <v>12</v>
      </c>
      <c r="D443" s="1" t="str">
        <f t="shared" ca="1" si="491"/>
        <v/>
      </c>
      <c r="E443" s="1" t="str">
        <f t="shared" ca="1" si="492"/>
        <v/>
      </c>
    </row>
    <row r="444" spans="1:5" x14ac:dyDescent="0.25">
      <c r="A444" s="1">
        <f t="shared" si="493"/>
        <v>33</v>
      </c>
      <c r="B444" s="1">
        <v>13</v>
      </c>
      <c r="D444" s="1" t="str">
        <f t="shared" ca="1" si="491"/>
        <v/>
      </c>
      <c r="E444" s="1" t="str">
        <f t="shared" ca="1" si="492"/>
        <v/>
      </c>
    </row>
    <row r="445" spans="1:5" x14ac:dyDescent="0.25">
      <c r="A445" s="1">
        <f t="shared" si="493"/>
        <v>33</v>
      </c>
      <c r="B445" s="1">
        <v>14</v>
      </c>
      <c r="D445" s="1" t="str">
        <f t="shared" ca="1" si="491"/>
        <v/>
      </c>
      <c r="E445" s="1" t="str">
        <f t="shared" ca="1" si="492"/>
        <v/>
      </c>
    </row>
    <row r="446" spans="1:5" x14ac:dyDescent="0.25">
      <c r="A446" s="1">
        <f t="shared" si="493"/>
        <v>33</v>
      </c>
      <c r="B446" s="1">
        <v>15</v>
      </c>
      <c r="D446" s="1" t="str">
        <f t="shared" ca="1" si="491"/>
        <v/>
      </c>
      <c r="E446" s="1" t="str">
        <f t="shared" ca="1" si="492"/>
        <v/>
      </c>
    </row>
    <row r="447" spans="1:5" x14ac:dyDescent="0.25">
      <c r="A447" s="1">
        <f t="shared" si="493"/>
        <v>33</v>
      </c>
      <c r="B447" s="1">
        <v>16</v>
      </c>
      <c r="D447" s="1" t="str">
        <f t="shared" ca="1" si="491"/>
        <v/>
      </c>
      <c r="E447" s="1" t="str">
        <f t="shared" ca="1" si="492"/>
        <v/>
      </c>
    </row>
    <row r="448" spans="1:5" x14ac:dyDescent="0.25">
      <c r="A448" s="1">
        <f t="shared" si="493"/>
        <v>33</v>
      </c>
      <c r="B448" s="1">
        <v>17</v>
      </c>
      <c r="D448" s="1" t="str">
        <f t="shared" ca="1" si="491"/>
        <v/>
      </c>
      <c r="E448" s="1" t="str">
        <f t="shared" ca="1" si="492"/>
        <v/>
      </c>
    </row>
    <row r="449" spans="1:5" x14ac:dyDescent="0.25">
      <c r="A449" s="1">
        <f t="shared" si="493"/>
        <v>33</v>
      </c>
      <c r="B449" s="1">
        <v>18</v>
      </c>
      <c r="D449" s="1" t="str">
        <f t="shared" ca="1" si="491"/>
        <v/>
      </c>
      <c r="E449" s="1" t="str">
        <f t="shared" ca="1" si="492"/>
        <v/>
      </c>
    </row>
    <row r="450" spans="1:5" x14ac:dyDescent="0.25">
      <c r="A450" s="1">
        <f t="shared" si="493"/>
        <v>33</v>
      </c>
      <c r="B450" s="1">
        <v>19</v>
      </c>
      <c r="D450" s="1" t="str">
        <f t="shared" ca="1" si="491"/>
        <v/>
      </c>
      <c r="E450" s="1" t="str">
        <f t="shared" ca="1" si="492"/>
        <v/>
      </c>
    </row>
    <row r="451" spans="1:5" x14ac:dyDescent="0.25">
      <c r="A451" s="1">
        <f t="shared" si="493"/>
        <v>33</v>
      </c>
      <c r="B451" s="1">
        <v>20</v>
      </c>
      <c r="D451" s="1" t="str">
        <f t="shared" ca="1" si="491"/>
        <v/>
      </c>
      <c r="E451" s="1" t="str">
        <f t="shared" ca="1" si="492"/>
        <v/>
      </c>
    </row>
    <row r="452" spans="1:5" x14ac:dyDescent="0.25">
      <c r="A452" s="1">
        <f t="shared" si="493"/>
        <v>33</v>
      </c>
      <c r="B452" s="1">
        <v>21</v>
      </c>
      <c r="D452" s="1" t="str">
        <f t="shared" ca="1" si="491"/>
        <v/>
      </c>
      <c r="E452" s="1" t="str">
        <f t="shared" ca="1" si="492"/>
        <v/>
      </c>
    </row>
    <row r="453" spans="1:5" x14ac:dyDescent="0.25">
      <c r="A453" s="1">
        <f t="shared" si="493"/>
        <v>33</v>
      </c>
      <c r="B453" s="1">
        <v>22</v>
      </c>
      <c r="D453" s="1" t="str">
        <f t="shared" ca="1" si="491"/>
        <v/>
      </c>
      <c r="E453" s="1" t="str">
        <f t="shared" ca="1" si="492"/>
        <v/>
      </c>
    </row>
    <row r="454" spans="1:5" x14ac:dyDescent="0.25">
      <c r="A454" s="1">
        <f t="shared" si="493"/>
        <v>33</v>
      </c>
      <c r="B454" s="1">
        <v>23</v>
      </c>
      <c r="D454" s="1" t="str">
        <f t="shared" ca="1" si="491"/>
        <v/>
      </c>
      <c r="E454" s="1" t="str">
        <f t="shared" ca="1" si="492"/>
        <v/>
      </c>
    </row>
    <row r="455" spans="1:5" x14ac:dyDescent="0.25">
      <c r="A455" s="1">
        <f t="shared" si="493"/>
        <v>33</v>
      </c>
      <c r="B455" s="1">
        <v>24</v>
      </c>
      <c r="D455" s="1" t="str">
        <f t="shared" ca="1" si="491"/>
        <v/>
      </c>
      <c r="E455" s="1" t="str">
        <f t="shared" ca="1" si="492"/>
        <v/>
      </c>
    </row>
    <row r="456" spans="1:5" x14ac:dyDescent="0.25">
      <c r="A456" s="1">
        <f t="shared" si="493"/>
        <v>33</v>
      </c>
      <c r="B456" s="1">
        <v>25</v>
      </c>
      <c r="D456" s="1" t="str">
        <f t="shared" ca="1" si="491"/>
        <v/>
      </c>
      <c r="E456" s="1" t="str">
        <f t="shared" ca="1" si="492"/>
        <v/>
      </c>
    </row>
    <row r="457" spans="1:5" x14ac:dyDescent="0.25">
      <c r="A457" s="1">
        <f t="shared" si="493"/>
        <v>35</v>
      </c>
      <c r="B457" s="1">
        <v>1</v>
      </c>
      <c r="D457" s="1" t="str">
        <f t="shared" ca="1" si="491"/>
        <v/>
      </c>
      <c r="E457" s="1" t="str">
        <f t="shared" ca="1" si="492"/>
        <v/>
      </c>
    </row>
    <row r="458" spans="1:5" x14ac:dyDescent="0.25">
      <c r="A458" s="1">
        <f t="shared" si="493"/>
        <v>35</v>
      </c>
      <c r="B458" s="1">
        <v>2</v>
      </c>
      <c r="D458" s="1" t="str">
        <f t="shared" ca="1" si="491"/>
        <v/>
      </c>
      <c r="E458" s="1" t="str">
        <f t="shared" ca="1" si="492"/>
        <v/>
      </c>
    </row>
    <row r="459" spans="1:5" x14ac:dyDescent="0.25">
      <c r="A459" s="1">
        <f t="shared" si="493"/>
        <v>35</v>
      </c>
      <c r="B459" s="1">
        <v>3</v>
      </c>
      <c r="D459" s="1" t="str">
        <f t="shared" ca="1" si="491"/>
        <v/>
      </c>
      <c r="E459" s="1" t="str">
        <f t="shared" ca="1" si="492"/>
        <v/>
      </c>
    </row>
    <row r="460" spans="1:5" x14ac:dyDescent="0.25">
      <c r="A460" s="1">
        <f t="shared" si="493"/>
        <v>35</v>
      </c>
      <c r="B460" s="1">
        <v>4</v>
      </c>
      <c r="D460" s="1" t="str">
        <f t="shared" ca="1" si="491"/>
        <v/>
      </c>
      <c r="E460" s="1" t="str">
        <f t="shared" ca="1" si="492"/>
        <v/>
      </c>
    </row>
    <row r="461" spans="1:5" x14ac:dyDescent="0.25">
      <c r="A461" s="1">
        <f t="shared" si="493"/>
        <v>35</v>
      </c>
      <c r="B461" s="1">
        <v>5</v>
      </c>
      <c r="D461" s="1" t="str">
        <f t="shared" ca="1" si="491"/>
        <v/>
      </c>
      <c r="E461" s="1" t="str">
        <f t="shared" ca="1" si="492"/>
        <v/>
      </c>
    </row>
    <row r="462" spans="1:5" x14ac:dyDescent="0.25">
      <c r="A462" s="1">
        <f t="shared" si="493"/>
        <v>35</v>
      </c>
      <c r="B462" s="1">
        <v>6</v>
      </c>
      <c r="D462" s="1" t="str">
        <f t="shared" ca="1" si="491"/>
        <v/>
      </c>
      <c r="E462" s="1" t="str">
        <f t="shared" ca="1" si="492"/>
        <v/>
      </c>
    </row>
    <row r="463" spans="1:5" x14ac:dyDescent="0.25">
      <c r="A463" s="1">
        <f t="shared" si="493"/>
        <v>35</v>
      </c>
      <c r="B463" s="1">
        <v>7</v>
      </c>
      <c r="D463" s="1" t="str">
        <f t="shared" ca="1" si="491"/>
        <v/>
      </c>
      <c r="E463" s="1" t="str">
        <f t="shared" ca="1" si="492"/>
        <v/>
      </c>
    </row>
    <row r="464" spans="1:5" x14ac:dyDescent="0.25">
      <c r="A464" s="1">
        <f t="shared" si="493"/>
        <v>35</v>
      </c>
      <c r="B464" s="1">
        <v>8</v>
      </c>
      <c r="D464" s="1" t="str">
        <f t="shared" ca="1" si="491"/>
        <v/>
      </c>
      <c r="E464" s="1" t="str">
        <f t="shared" ca="1" si="492"/>
        <v/>
      </c>
    </row>
    <row r="465" spans="1:5" x14ac:dyDescent="0.25">
      <c r="A465" s="1">
        <f t="shared" si="493"/>
        <v>35</v>
      </c>
      <c r="B465" s="1">
        <v>9</v>
      </c>
      <c r="D465" s="1" t="str">
        <f t="shared" ca="1" si="491"/>
        <v/>
      </c>
      <c r="E465" s="1" t="str">
        <f t="shared" ca="1" si="492"/>
        <v/>
      </c>
    </row>
    <row r="466" spans="1:5" x14ac:dyDescent="0.25">
      <c r="A466" s="1">
        <f t="shared" si="493"/>
        <v>35</v>
      </c>
      <c r="B466" s="1">
        <v>10</v>
      </c>
      <c r="D466" s="1" t="str">
        <f t="shared" ca="1" si="491"/>
        <v/>
      </c>
      <c r="E466" s="1" t="str">
        <f t="shared" ca="1" si="492"/>
        <v/>
      </c>
    </row>
    <row r="467" spans="1:5" x14ac:dyDescent="0.25">
      <c r="A467" s="1">
        <f t="shared" si="493"/>
        <v>35</v>
      </c>
      <c r="B467" s="1">
        <v>11</v>
      </c>
      <c r="D467" s="1" t="str">
        <f t="shared" ca="1" si="491"/>
        <v/>
      </c>
      <c r="E467" s="1" t="str">
        <f t="shared" ca="1" si="492"/>
        <v/>
      </c>
    </row>
    <row r="468" spans="1:5" x14ac:dyDescent="0.25">
      <c r="A468" s="1">
        <f t="shared" si="493"/>
        <v>35</v>
      </c>
      <c r="B468" s="1">
        <v>12</v>
      </c>
      <c r="D468" s="1" t="str">
        <f t="shared" ca="1" si="491"/>
        <v/>
      </c>
      <c r="E468" s="1" t="str">
        <f t="shared" ca="1" si="492"/>
        <v/>
      </c>
    </row>
    <row r="469" spans="1:5" x14ac:dyDescent="0.25">
      <c r="A469" s="1">
        <f t="shared" si="493"/>
        <v>35</v>
      </c>
      <c r="B469" s="1">
        <v>13</v>
      </c>
      <c r="D469" s="1" t="str">
        <f t="shared" ca="1" si="491"/>
        <v/>
      </c>
      <c r="E469" s="1" t="str">
        <f t="shared" ca="1" si="492"/>
        <v/>
      </c>
    </row>
    <row r="470" spans="1:5" x14ac:dyDescent="0.25">
      <c r="A470" s="1">
        <f t="shared" si="493"/>
        <v>35</v>
      </c>
      <c r="B470" s="1">
        <v>14</v>
      </c>
      <c r="D470" s="1" t="str">
        <f t="shared" ca="1" si="491"/>
        <v/>
      </c>
      <c r="E470" s="1" t="str">
        <f t="shared" ca="1" si="492"/>
        <v/>
      </c>
    </row>
    <row r="471" spans="1:5" x14ac:dyDescent="0.25">
      <c r="A471" s="1">
        <f t="shared" si="493"/>
        <v>35</v>
      </c>
      <c r="B471" s="1">
        <v>15</v>
      </c>
      <c r="D471" s="1" t="str">
        <f t="shared" ca="1" si="491"/>
        <v/>
      </c>
      <c r="E471" s="1" t="str">
        <f t="shared" ca="1" si="492"/>
        <v/>
      </c>
    </row>
    <row r="472" spans="1:5" x14ac:dyDescent="0.25">
      <c r="A472" s="1">
        <f t="shared" si="493"/>
        <v>35</v>
      </c>
      <c r="B472" s="1">
        <v>16</v>
      </c>
      <c r="D472" s="1" t="str">
        <f t="shared" ca="1" si="491"/>
        <v/>
      </c>
      <c r="E472" s="1" t="str">
        <f t="shared" ca="1" si="492"/>
        <v/>
      </c>
    </row>
    <row r="473" spans="1:5" x14ac:dyDescent="0.25">
      <c r="A473" s="1">
        <f t="shared" si="493"/>
        <v>35</v>
      </c>
      <c r="B473" s="1">
        <v>17</v>
      </c>
      <c r="D473" s="1" t="str">
        <f t="shared" ca="1" si="491"/>
        <v/>
      </c>
      <c r="E473" s="1" t="str">
        <f t="shared" ca="1" si="492"/>
        <v/>
      </c>
    </row>
    <row r="474" spans="1:5" x14ac:dyDescent="0.25">
      <c r="A474" s="1">
        <f t="shared" si="493"/>
        <v>35</v>
      </c>
      <c r="B474" s="1">
        <v>18</v>
      </c>
      <c r="D474" s="1" t="str">
        <f t="shared" ca="1" si="491"/>
        <v/>
      </c>
      <c r="E474" s="1" t="str">
        <f t="shared" ca="1" si="492"/>
        <v/>
      </c>
    </row>
    <row r="475" spans="1:5" x14ac:dyDescent="0.25">
      <c r="A475" s="1">
        <f t="shared" si="493"/>
        <v>35</v>
      </c>
      <c r="B475" s="1">
        <v>19</v>
      </c>
      <c r="D475" s="1" t="str">
        <f t="shared" ca="1" si="491"/>
        <v/>
      </c>
      <c r="E475" s="1" t="str">
        <f t="shared" ca="1" si="492"/>
        <v/>
      </c>
    </row>
    <row r="476" spans="1:5" x14ac:dyDescent="0.25">
      <c r="A476" s="1">
        <f t="shared" si="493"/>
        <v>35</v>
      </c>
      <c r="B476" s="1">
        <v>20</v>
      </c>
      <c r="D476" s="1" t="str">
        <f t="shared" ca="1" si="491"/>
        <v/>
      </c>
      <c r="E476" s="1" t="str">
        <f t="shared" ca="1" si="492"/>
        <v/>
      </c>
    </row>
    <row r="477" spans="1:5" x14ac:dyDescent="0.25">
      <c r="A477" s="1">
        <f t="shared" si="493"/>
        <v>35</v>
      </c>
      <c r="B477" s="1">
        <v>21</v>
      </c>
      <c r="D477" s="1" t="str">
        <f t="shared" ca="1" si="491"/>
        <v/>
      </c>
      <c r="E477" s="1" t="str">
        <f t="shared" ca="1" si="492"/>
        <v/>
      </c>
    </row>
    <row r="478" spans="1:5" x14ac:dyDescent="0.25">
      <c r="A478" s="1">
        <f t="shared" si="493"/>
        <v>35</v>
      </c>
      <c r="B478" s="1">
        <v>22</v>
      </c>
      <c r="D478" s="1" t="str">
        <f t="shared" ca="1" si="491"/>
        <v/>
      </c>
      <c r="E478" s="1" t="str">
        <f t="shared" ca="1" si="492"/>
        <v/>
      </c>
    </row>
    <row r="479" spans="1:5" x14ac:dyDescent="0.25">
      <c r="A479" s="1">
        <f t="shared" si="493"/>
        <v>35</v>
      </c>
      <c r="B479" s="1">
        <v>23</v>
      </c>
      <c r="D479" s="1" t="str">
        <f t="shared" ca="1" si="491"/>
        <v/>
      </c>
      <c r="E479" s="1" t="str">
        <f t="shared" ca="1" si="492"/>
        <v/>
      </c>
    </row>
    <row r="480" spans="1:5" x14ac:dyDescent="0.25">
      <c r="A480" s="1">
        <f t="shared" si="493"/>
        <v>35</v>
      </c>
      <c r="B480" s="1">
        <v>24</v>
      </c>
      <c r="D480" s="1" t="str">
        <f t="shared" ca="1" si="491"/>
        <v/>
      </c>
      <c r="E480" s="1" t="str">
        <f t="shared" ca="1" si="492"/>
        <v/>
      </c>
    </row>
    <row r="481" spans="1:5" x14ac:dyDescent="0.25">
      <c r="A481" s="1">
        <f t="shared" si="493"/>
        <v>35</v>
      </c>
      <c r="B481" s="1">
        <v>25</v>
      </c>
      <c r="D481" s="1" t="str">
        <f t="shared" ref="D481:D531" ca="1" si="494">TRIM(HLOOKUP(A481,$B$3:$AO$29,B481+2,0))</f>
        <v/>
      </c>
      <c r="E481" s="1" t="str">
        <f t="shared" ref="E481:E531" ca="1" si="495">IF(HLOOKUP(A481+1,$B$3:$AO$29,B481+2,0)=0,"",HLOOKUP(A481+1,$B$3:$AO$29,B481+2,0))</f>
        <v/>
      </c>
    </row>
    <row r="482" spans="1:5" x14ac:dyDescent="0.25">
      <c r="A482" s="1">
        <f t="shared" si="493"/>
        <v>37</v>
      </c>
      <c r="B482" s="1">
        <v>1</v>
      </c>
      <c r="D482" s="1" t="str">
        <f t="shared" ca="1" si="494"/>
        <v/>
      </c>
      <c r="E482" s="1" t="str">
        <f t="shared" ca="1" si="495"/>
        <v/>
      </c>
    </row>
    <row r="483" spans="1:5" x14ac:dyDescent="0.25">
      <c r="A483" s="1">
        <f t="shared" si="493"/>
        <v>37</v>
      </c>
      <c r="B483" s="1">
        <v>2</v>
      </c>
      <c r="D483" s="1" t="str">
        <f t="shared" ca="1" si="494"/>
        <v/>
      </c>
      <c r="E483" s="1" t="str">
        <f t="shared" ca="1" si="495"/>
        <v/>
      </c>
    </row>
    <row r="484" spans="1:5" x14ac:dyDescent="0.25">
      <c r="A484" s="1">
        <f t="shared" si="493"/>
        <v>37</v>
      </c>
      <c r="B484" s="1">
        <v>3</v>
      </c>
      <c r="D484" s="1" t="str">
        <f t="shared" ca="1" si="494"/>
        <v/>
      </c>
      <c r="E484" s="1" t="str">
        <f t="shared" ca="1" si="495"/>
        <v/>
      </c>
    </row>
    <row r="485" spans="1:5" x14ac:dyDescent="0.25">
      <c r="A485" s="1">
        <f t="shared" si="493"/>
        <v>37</v>
      </c>
      <c r="B485" s="1">
        <v>4</v>
      </c>
      <c r="D485" s="1" t="str">
        <f t="shared" ca="1" si="494"/>
        <v/>
      </c>
      <c r="E485" s="1" t="str">
        <f t="shared" ca="1" si="495"/>
        <v/>
      </c>
    </row>
    <row r="486" spans="1:5" x14ac:dyDescent="0.25">
      <c r="A486" s="1">
        <f t="shared" si="493"/>
        <v>37</v>
      </c>
      <c r="B486" s="1">
        <v>5</v>
      </c>
      <c r="D486" s="1" t="str">
        <f t="shared" ca="1" si="494"/>
        <v/>
      </c>
      <c r="E486" s="1" t="str">
        <f t="shared" ca="1" si="495"/>
        <v/>
      </c>
    </row>
    <row r="487" spans="1:5" x14ac:dyDescent="0.25">
      <c r="A487" s="1">
        <f t="shared" si="493"/>
        <v>37</v>
      </c>
      <c r="B487" s="1">
        <v>6</v>
      </c>
      <c r="D487" s="1" t="str">
        <f t="shared" ca="1" si="494"/>
        <v/>
      </c>
      <c r="E487" s="1" t="str">
        <f t="shared" ca="1" si="495"/>
        <v/>
      </c>
    </row>
    <row r="488" spans="1:5" x14ac:dyDescent="0.25">
      <c r="A488" s="1">
        <f t="shared" si="493"/>
        <v>37</v>
      </c>
      <c r="B488" s="1">
        <v>7</v>
      </c>
      <c r="D488" s="1" t="str">
        <f t="shared" ca="1" si="494"/>
        <v/>
      </c>
      <c r="E488" s="1" t="str">
        <f t="shared" ca="1" si="495"/>
        <v/>
      </c>
    </row>
    <row r="489" spans="1:5" x14ac:dyDescent="0.25">
      <c r="A489" s="1">
        <f t="shared" si="493"/>
        <v>37</v>
      </c>
      <c r="B489" s="1">
        <v>8</v>
      </c>
      <c r="D489" s="1" t="str">
        <f t="shared" ca="1" si="494"/>
        <v/>
      </c>
      <c r="E489" s="1" t="str">
        <f t="shared" ca="1" si="495"/>
        <v/>
      </c>
    </row>
    <row r="490" spans="1:5" x14ac:dyDescent="0.25">
      <c r="A490" s="1">
        <f t="shared" si="493"/>
        <v>37</v>
      </c>
      <c r="B490" s="1">
        <v>9</v>
      </c>
      <c r="D490" s="1" t="str">
        <f t="shared" ca="1" si="494"/>
        <v/>
      </c>
      <c r="E490" s="1" t="str">
        <f t="shared" ca="1" si="495"/>
        <v/>
      </c>
    </row>
    <row r="491" spans="1:5" x14ac:dyDescent="0.25">
      <c r="A491" s="1">
        <f t="shared" si="493"/>
        <v>37</v>
      </c>
      <c r="B491" s="1">
        <v>10</v>
      </c>
      <c r="D491" s="1" t="str">
        <f t="shared" ca="1" si="494"/>
        <v/>
      </c>
      <c r="E491" s="1" t="str">
        <f t="shared" ca="1" si="495"/>
        <v/>
      </c>
    </row>
    <row r="492" spans="1:5" x14ac:dyDescent="0.25">
      <c r="A492" s="1">
        <f t="shared" ref="A492:A531" si="496">IF(B491&gt;B492,A491+2,A491)</f>
        <v>37</v>
      </c>
      <c r="B492" s="1">
        <v>11</v>
      </c>
      <c r="D492" s="1" t="str">
        <f t="shared" ca="1" si="494"/>
        <v/>
      </c>
      <c r="E492" s="1" t="str">
        <f t="shared" ca="1" si="495"/>
        <v/>
      </c>
    </row>
    <row r="493" spans="1:5" x14ac:dyDescent="0.25">
      <c r="A493" s="1">
        <f t="shared" si="496"/>
        <v>37</v>
      </c>
      <c r="B493" s="1">
        <v>12</v>
      </c>
      <c r="D493" s="1" t="str">
        <f t="shared" ca="1" si="494"/>
        <v/>
      </c>
      <c r="E493" s="1" t="str">
        <f t="shared" ca="1" si="495"/>
        <v/>
      </c>
    </row>
    <row r="494" spans="1:5" x14ac:dyDescent="0.25">
      <c r="A494" s="1">
        <f t="shared" si="496"/>
        <v>37</v>
      </c>
      <c r="B494" s="1">
        <v>13</v>
      </c>
      <c r="D494" s="1" t="str">
        <f t="shared" ca="1" si="494"/>
        <v/>
      </c>
      <c r="E494" s="1" t="str">
        <f t="shared" ca="1" si="495"/>
        <v/>
      </c>
    </row>
    <row r="495" spans="1:5" x14ac:dyDescent="0.25">
      <c r="A495" s="1">
        <f t="shared" si="496"/>
        <v>37</v>
      </c>
      <c r="B495" s="1">
        <v>14</v>
      </c>
      <c r="D495" s="1" t="str">
        <f t="shared" ca="1" si="494"/>
        <v/>
      </c>
      <c r="E495" s="1" t="str">
        <f t="shared" ca="1" si="495"/>
        <v/>
      </c>
    </row>
    <row r="496" spans="1:5" x14ac:dyDescent="0.25">
      <c r="A496" s="1">
        <f t="shared" si="496"/>
        <v>37</v>
      </c>
      <c r="B496" s="1">
        <v>15</v>
      </c>
      <c r="D496" s="1" t="str">
        <f t="shared" ca="1" si="494"/>
        <v/>
      </c>
      <c r="E496" s="1" t="str">
        <f t="shared" ca="1" si="495"/>
        <v/>
      </c>
    </row>
    <row r="497" spans="1:5" x14ac:dyDescent="0.25">
      <c r="A497" s="1">
        <f t="shared" si="496"/>
        <v>37</v>
      </c>
      <c r="B497" s="1">
        <v>16</v>
      </c>
      <c r="D497" s="1" t="str">
        <f t="shared" ca="1" si="494"/>
        <v/>
      </c>
      <c r="E497" s="1" t="str">
        <f t="shared" ca="1" si="495"/>
        <v/>
      </c>
    </row>
    <row r="498" spans="1:5" x14ac:dyDescent="0.25">
      <c r="A498" s="1">
        <f t="shared" si="496"/>
        <v>37</v>
      </c>
      <c r="B498" s="1">
        <v>17</v>
      </c>
      <c r="D498" s="1" t="str">
        <f t="shared" ca="1" si="494"/>
        <v/>
      </c>
      <c r="E498" s="1" t="str">
        <f t="shared" ca="1" si="495"/>
        <v/>
      </c>
    </row>
    <row r="499" spans="1:5" x14ac:dyDescent="0.25">
      <c r="A499" s="1">
        <f t="shared" si="496"/>
        <v>37</v>
      </c>
      <c r="B499" s="1">
        <v>18</v>
      </c>
      <c r="D499" s="1" t="str">
        <f t="shared" ca="1" si="494"/>
        <v/>
      </c>
      <c r="E499" s="1" t="str">
        <f t="shared" ca="1" si="495"/>
        <v/>
      </c>
    </row>
    <row r="500" spans="1:5" x14ac:dyDescent="0.25">
      <c r="A500" s="1">
        <f t="shared" si="496"/>
        <v>37</v>
      </c>
      <c r="B500" s="1">
        <v>19</v>
      </c>
      <c r="D500" s="1" t="str">
        <f t="shared" ca="1" si="494"/>
        <v/>
      </c>
      <c r="E500" s="1" t="str">
        <f t="shared" ca="1" si="495"/>
        <v/>
      </c>
    </row>
    <row r="501" spans="1:5" x14ac:dyDescent="0.25">
      <c r="A501" s="1">
        <f t="shared" si="496"/>
        <v>37</v>
      </c>
      <c r="B501" s="1">
        <v>20</v>
      </c>
      <c r="D501" s="1" t="str">
        <f t="shared" ca="1" si="494"/>
        <v/>
      </c>
      <c r="E501" s="1" t="str">
        <f t="shared" ca="1" si="495"/>
        <v/>
      </c>
    </row>
    <row r="502" spans="1:5" x14ac:dyDescent="0.25">
      <c r="A502" s="1">
        <f t="shared" si="496"/>
        <v>37</v>
      </c>
      <c r="B502" s="1">
        <v>21</v>
      </c>
      <c r="D502" s="1" t="str">
        <f t="shared" ca="1" si="494"/>
        <v/>
      </c>
      <c r="E502" s="1" t="str">
        <f t="shared" ca="1" si="495"/>
        <v/>
      </c>
    </row>
    <row r="503" spans="1:5" x14ac:dyDescent="0.25">
      <c r="A503" s="1">
        <f t="shared" si="496"/>
        <v>37</v>
      </c>
      <c r="B503" s="1">
        <v>22</v>
      </c>
      <c r="D503" s="1" t="str">
        <f t="shared" ca="1" si="494"/>
        <v/>
      </c>
      <c r="E503" s="1" t="str">
        <f t="shared" ca="1" si="495"/>
        <v/>
      </c>
    </row>
    <row r="504" spans="1:5" x14ac:dyDescent="0.25">
      <c r="A504" s="1">
        <f t="shared" si="496"/>
        <v>37</v>
      </c>
      <c r="B504" s="1">
        <v>23</v>
      </c>
      <c r="D504" s="1" t="str">
        <f t="shared" ca="1" si="494"/>
        <v/>
      </c>
      <c r="E504" s="1" t="str">
        <f t="shared" ca="1" si="495"/>
        <v/>
      </c>
    </row>
    <row r="505" spans="1:5" x14ac:dyDescent="0.25">
      <c r="A505" s="1">
        <f t="shared" si="496"/>
        <v>37</v>
      </c>
      <c r="B505" s="1">
        <v>24</v>
      </c>
      <c r="D505" s="1" t="str">
        <f t="shared" ca="1" si="494"/>
        <v/>
      </c>
      <c r="E505" s="1" t="str">
        <f t="shared" ca="1" si="495"/>
        <v/>
      </c>
    </row>
    <row r="506" spans="1:5" x14ac:dyDescent="0.25">
      <c r="A506" s="1">
        <f t="shared" si="496"/>
        <v>37</v>
      </c>
      <c r="B506" s="1">
        <v>25</v>
      </c>
      <c r="D506" s="1" t="str">
        <f t="shared" ca="1" si="494"/>
        <v/>
      </c>
      <c r="E506" s="1" t="str">
        <f t="shared" ca="1" si="495"/>
        <v/>
      </c>
    </row>
    <row r="507" spans="1:5" x14ac:dyDescent="0.25">
      <c r="A507" s="1">
        <f t="shared" si="496"/>
        <v>39</v>
      </c>
      <c r="B507" s="1">
        <v>1</v>
      </c>
      <c r="D507" s="1" t="str">
        <f t="shared" ca="1" si="494"/>
        <v/>
      </c>
      <c r="E507" s="1" t="str">
        <f t="shared" ca="1" si="495"/>
        <v/>
      </c>
    </row>
    <row r="508" spans="1:5" x14ac:dyDescent="0.25">
      <c r="A508" s="1">
        <f t="shared" si="496"/>
        <v>39</v>
      </c>
      <c r="B508" s="1">
        <v>2</v>
      </c>
      <c r="D508" s="1" t="str">
        <f t="shared" ca="1" si="494"/>
        <v/>
      </c>
      <c r="E508" s="1" t="str">
        <f t="shared" ca="1" si="495"/>
        <v/>
      </c>
    </row>
    <row r="509" spans="1:5" x14ac:dyDescent="0.25">
      <c r="A509" s="1">
        <f t="shared" si="496"/>
        <v>39</v>
      </c>
      <c r="B509" s="1">
        <v>3</v>
      </c>
      <c r="D509" s="1" t="str">
        <f t="shared" ca="1" si="494"/>
        <v/>
      </c>
      <c r="E509" s="1" t="str">
        <f t="shared" ca="1" si="495"/>
        <v/>
      </c>
    </row>
    <row r="510" spans="1:5" x14ac:dyDescent="0.25">
      <c r="A510" s="1">
        <f t="shared" si="496"/>
        <v>39</v>
      </c>
      <c r="B510" s="1">
        <v>4</v>
      </c>
      <c r="D510" s="1" t="str">
        <f t="shared" ca="1" si="494"/>
        <v/>
      </c>
      <c r="E510" s="1" t="str">
        <f t="shared" ca="1" si="495"/>
        <v/>
      </c>
    </row>
    <row r="511" spans="1:5" x14ac:dyDescent="0.25">
      <c r="A511" s="1">
        <f t="shared" si="496"/>
        <v>39</v>
      </c>
      <c r="B511" s="1">
        <v>5</v>
      </c>
      <c r="D511" s="1" t="str">
        <f t="shared" ca="1" si="494"/>
        <v/>
      </c>
      <c r="E511" s="1" t="str">
        <f t="shared" ca="1" si="495"/>
        <v/>
      </c>
    </row>
    <row r="512" spans="1:5" x14ac:dyDescent="0.25">
      <c r="A512" s="1">
        <f t="shared" si="496"/>
        <v>39</v>
      </c>
      <c r="B512" s="1">
        <v>6</v>
      </c>
      <c r="D512" s="1" t="str">
        <f t="shared" ca="1" si="494"/>
        <v/>
      </c>
      <c r="E512" s="1" t="str">
        <f t="shared" ca="1" si="495"/>
        <v/>
      </c>
    </row>
    <row r="513" spans="1:5" x14ac:dyDescent="0.25">
      <c r="A513" s="1">
        <f t="shared" si="496"/>
        <v>39</v>
      </c>
      <c r="B513" s="1">
        <v>7</v>
      </c>
      <c r="D513" s="1" t="str">
        <f t="shared" ca="1" si="494"/>
        <v/>
      </c>
      <c r="E513" s="1" t="str">
        <f t="shared" ca="1" si="495"/>
        <v/>
      </c>
    </row>
    <row r="514" spans="1:5" x14ac:dyDescent="0.25">
      <c r="A514" s="1">
        <f t="shared" si="496"/>
        <v>39</v>
      </c>
      <c r="B514" s="1">
        <v>8</v>
      </c>
      <c r="D514" s="1" t="str">
        <f t="shared" ca="1" si="494"/>
        <v/>
      </c>
      <c r="E514" s="1" t="str">
        <f t="shared" ca="1" si="495"/>
        <v/>
      </c>
    </row>
    <row r="515" spans="1:5" x14ac:dyDescent="0.25">
      <c r="A515" s="1">
        <f t="shared" si="496"/>
        <v>39</v>
      </c>
      <c r="B515" s="1">
        <v>9</v>
      </c>
      <c r="D515" s="1" t="str">
        <f t="shared" ca="1" si="494"/>
        <v/>
      </c>
      <c r="E515" s="1" t="str">
        <f t="shared" ca="1" si="495"/>
        <v/>
      </c>
    </row>
    <row r="516" spans="1:5" x14ac:dyDescent="0.25">
      <c r="A516" s="1">
        <f t="shared" si="496"/>
        <v>39</v>
      </c>
      <c r="B516" s="1">
        <v>10</v>
      </c>
      <c r="D516" s="1" t="str">
        <f t="shared" ca="1" si="494"/>
        <v/>
      </c>
      <c r="E516" s="1" t="str">
        <f t="shared" ca="1" si="495"/>
        <v/>
      </c>
    </row>
    <row r="517" spans="1:5" x14ac:dyDescent="0.25">
      <c r="A517" s="1">
        <f t="shared" si="496"/>
        <v>39</v>
      </c>
      <c r="B517" s="1">
        <v>11</v>
      </c>
      <c r="D517" s="1" t="str">
        <f t="shared" ca="1" si="494"/>
        <v/>
      </c>
      <c r="E517" s="1" t="str">
        <f t="shared" ca="1" si="495"/>
        <v/>
      </c>
    </row>
    <row r="518" spans="1:5" x14ac:dyDescent="0.25">
      <c r="A518" s="1">
        <f t="shared" si="496"/>
        <v>39</v>
      </c>
      <c r="B518" s="1">
        <v>12</v>
      </c>
      <c r="D518" s="1" t="str">
        <f t="shared" ca="1" si="494"/>
        <v/>
      </c>
      <c r="E518" s="1" t="str">
        <f t="shared" ca="1" si="495"/>
        <v/>
      </c>
    </row>
    <row r="519" spans="1:5" x14ac:dyDescent="0.25">
      <c r="A519" s="1">
        <f t="shared" si="496"/>
        <v>39</v>
      </c>
      <c r="B519" s="1">
        <v>13</v>
      </c>
      <c r="D519" s="1" t="str">
        <f t="shared" ca="1" si="494"/>
        <v/>
      </c>
      <c r="E519" s="1" t="str">
        <f t="shared" ca="1" si="495"/>
        <v/>
      </c>
    </row>
    <row r="520" spans="1:5" x14ac:dyDescent="0.25">
      <c r="A520" s="1">
        <f t="shared" si="496"/>
        <v>39</v>
      </c>
      <c r="B520" s="1">
        <v>14</v>
      </c>
      <c r="D520" s="1" t="str">
        <f t="shared" ca="1" si="494"/>
        <v/>
      </c>
      <c r="E520" s="1" t="str">
        <f t="shared" ca="1" si="495"/>
        <v/>
      </c>
    </row>
    <row r="521" spans="1:5" x14ac:dyDescent="0.25">
      <c r="A521" s="1">
        <f t="shared" si="496"/>
        <v>39</v>
      </c>
      <c r="B521" s="1">
        <v>15</v>
      </c>
      <c r="D521" s="1" t="str">
        <f t="shared" ca="1" si="494"/>
        <v/>
      </c>
      <c r="E521" s="1" t="str">
        <f t="shared" ca="1" si="495"/>
        <v/>
      </c>
    </row>
    <row r="522" spans="1:5" x14ac:dyDescent="0.25">
      <c r="A522" s="1">
        <f t="shared" si="496"/>
        <v>39</v>
      </c>
      <c r="B522" s="1">
        <v>16</v>
      </c>
      <c r="D522" s="1" t="str">
        <f t="shared" ca="1" si="494"/>
        <v/>
      </c>
      <c r="E522" s="1" t="str">
        <f t="shared" ca="1" si="495"/>
        <v/>
      </c>
    </row>
    <row r="523" spans="1:5" x14ac:dyDescent="0.25">
      <c r="A523" s="1">
        <f t="shared" si="496"/>
        <v>39</v>
      </c>
      <c r="B523" s="1">
        <v>17</v>
      </c>
      <c r="D523" s="1" t="str">
        <f t="shared" ca="1" si="494"/>
        <v/>
      </c>
      <c r="E523" s="1" t="str">
        <f t="shared" ca="1" si="495"/>
        <v/>
      </c>
    </row>
    <row r="524" spans="1:5" x14ac:dyDescent="0.25">
      <c r="A524" s="1">
        <f t="shared" si="496"/>
        <v>39</v>
      </c>
      <c r="B524" s="1">
        <v>18</v>
      </c>
      <c r="D524" s="1" t="str">
        <f t="shared" ca="1" si="494"/>
        <v/>
      </c>
      <c r="E524" s="1" t="str">
        <f t="shared" ca="1" si="495"/>
        <v/>
      </c>
    </row>
    <row r="525" spans="1:5" x14ac:dyDescent="0.25">
      <c r="A525" s="1">
        <f t="shared" si="496"/>
        <v>39</v>
      </c>
      <c r="B525" s="1">
        <v>19</v>
      </c>
      <c r="D525" s="1" t="str">
        <f t="shared" ca="1" si="494"/>
        <v/>
      </c>
      <c r="E525" s="1" t="str">
        <f t="shared" ca="1" si="495"/>
        <v/>
      </c>
    </row>
    <row r="526" spans="1:5" x14ac:dyDescent="0.25">
      <c r="A526" s="1">
        <f t="shared" si="496"/>
        <v>39</v>
      </c>
      <c r="B526" s="1">
        <v>20</v>
      </c>
      <c r="D526" s="1" t="str">
        <f t="shared" ca="1" si="494"/>
        <v/>
      </c>
      <c r="E526" s="1" t="str">
        <f t="shared" ca="1" si="495"/>
        <v/>
      </c>
    </row>
    <row r="527" spans="1:5" x14ac:dyDescent="0.25">
      <c r="A527" s="1">
        <f t="shared" si="496"/>
        <v>39</v>
      </c>
      <c r="B527" s="1">
        <v>21</v>
      </c>
      <c r="D527" s="1" t="str">
        <f t="shared" ca="1" si="494"/>
        <v/>
      </c>
      <c r="E527" s="1" t="str">
        <f t="shared" ca="1" si="495"/>
        <v/>
      </c>
    </row>
    <row r="528" spans="1:5" x14ac:dyDescent="0.25">
      <c r="A528" s="1">
        <f t="shared" si="496"/>
        <v>39</v>
      </c>
      <c r="B528" s="1">
        <v>22</v>
      </c>
      <c r="D528" s="1" t="str">
        <f t="shared" ca="1" si="494"/>
        <v/>
      </c>
      <c r="E528" s="1" t="str">
        <f t="shared" ca="1" si="495"/>
        <v/>
      </c>
    </row>
    <row r="529" spans="1:5" x14ac:dyDescent="0.25">
      <c r="A529" s="1">
        <f t="shared" si="496"/>
        <v>39</v>
      </c>
      <c r="B529" s="1">
        <v>23</v>
      </c>
      <c r="D529" s="1" t="str">
        <f t="shared" ca="1" si="494"/>
        <v/>
      </c>
      <c r="E529" s="1" t="str">
        <f t="shared" ca="1" si="495"/>
        <v/>
      </c>
    </row>
    <row r="530" spans="1:5" x14ac:dyDescent="0.25">
      <c r="A530" s="1">
        <f t="shared" si="496"/>
        <v>39</v>
      </c>
      <c r="B530" s="1">
        <v>24</v>
      </c>
      <c r="D530" s="1" t="str">
        <f t="shared" ca="1" si="494"/>
        <v/>
      </c>
      <c r="E530" s="1" t="str">
        <f t="shared" ca="1" si="495"/>
        <v/>
      </c>
    </row>
    <row r="531" spans="1:5" x14ac:dyDescent="0.25">
      <c r="A531" s="1">
        <f t="shared" si="496"/>
        <v>39</v>
      </c>
      <c r="B531" s="1">
        <v>25</v>
      </c>
      <c r="D531" s="1" t="str">
        <f t="shared" ca="1" si="494"/>
        <v/>
      </c>
      <c r="E531" s="1" t="str">
        <f t="shared" ca="1" si="495"/>
        <v/>
      </c>
    </row>
  </sheetData>
  <mergeCells count="21">
    <mergeCell ref="N4:O4"/>
    <mergeCell ref="P4:Q4"/>
    <mergeCell ref="R4:S4"/>
    <mergeCell ref="T4:U4"/>
    <mergeCell ref="V4:W4"/>
    <mergeCell ref="B2:AO2"/>
    <mergeCell ref="AJ4:AK4"/>
    <mergeCell ref="AL4:AM4"/>
    <mergeCell ref="AN4:AO4"/>
    <mergeCell ref="D4:E4"/>
    <mergeCell ref="F4:G4"/>
    <mergeCell ref="H4:I4"/>
    <mergeCell ref="J4:K4"/>
    <mergeCell ref="L4:M4"/>
    <mergeCell ref="X4:Y4"/>
    <mergeCell ref="Z4:AA4"/>
    <mergeCell ref="AB4:AC4"/>
    <mergeCell ref="AD4:AE4"/>
    <mergeCell ref="AF4:AG4"/>
    <mergeCell ref="AH4:AI4"/>
    <mergeCell ref="B4:C4"/>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55" priority="4">
      <formula>D4=""</formula>
    </cfRule>
  </conditionalFormatting>
  <conditionalFormatting sqref="A2:H2 A7:H40 A3:G6 H4:H6">
    <cfRule type="expression" dxfId="54" priority="1">
      <formula>$A$1&lt;&gt;nazev_klubu</formula>
    </cfRule>
  </conditionalFormatting>
  <conditionalFormatting sqref="A1:G1">
    <cfRule type="expression" dxfId="53" priority="2">
      <formula>$A$1&lt;&gt;nazev_klubu</formula>
    </cfRule>
  </conditionalFormatting>
  <conditionalFormatting sqref="B16:F39">
    <cfRule type="expression" dxfId="52" priority="5">
      <formula>$D$6&gt;=$A16</formula>
    </cfRule>
  </conditionalFormatting>
  <conditionalFormatting sqref="G16:G39">
    <cfRule type="expression" dxfId="51" priority="6">
      <formula>$D$6&gt;=$A16</formula>
    </cfRule>
  </conditionalFormatting>
  <conditionalFormatting sqref="B40:F40">
    <cfRule type="expression" dxfId="50" priority="7">
      <formula>$D$6=$A$40</formula>
    </cfRule>
  </conditionalFormatting>
  <conditionalFormatting sqref="F8">
    <cfRule type="expression" dxfId="49" priority="3">
      <formula>$F$8=list_ok</formula>
    </cfRule>
  </conditionalFormatting>
  <dataValidations count="3">
    <dataValidation type="date" operator="lessThanOrEqual" allowBlank="1" showErrorMessage="1" errorTitle="Tornádo říká:" error="Pokoušíte se zadat datum, které je v budoucnosti." sqref="F16:F40" xr:uid="{046A7115-EAC4-4149-B5D9-223D0ED4917B}">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BCC6460B-659A-4AE9-8C5F-F05254C66F43}">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66E7800F-598B-40EA-810C-BEAE1D5E6CB0}">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3E45E03B-4405-453C-8AE3-854CF1B03A22}">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2D34AC5A-C30E-4B99-8AF7-8E13C7182470}">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9165F789-63D5-45D0-99BB-55629042BD39}">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1335A561-3D6C-44E5-8FC3-26D5C7C0B38A}">
          <x14:formula1>
            <xm:f>IF('Základní informace o klubu'!$C$5&lt;&gt;$A$1,data!$B$117:$B$118,IF(OR(D4=data!B87,D4=data!B88),data!$B$113,data!$B$113:$B$114))</xm:f>
          </x14:formula1>
          <xm:sqref>D5:E5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48" priority="4">
      <formula>D4=""</formula>
    </cfRule>
  </conditionalFormatting>
  <conditionalFormatting sqref="A2:H2 A7:H40 A3:G6 H4:H6">
    <cfRule type="expression" dxfId="47" priority="1">
      <formula>$A$1&lt;&gt;nazev_klubu</formula>
    </cfRule>
  </conditionalFormatting>
  <conditionalFormatting sqref="A1:G1">
    <cfRule type="expression" dxfId="46" priority="2">
      <formula>$A$1&lt;&gt;nazev_klubu</formula>
    </cfRule>
  </conditionalFormatting>
  <conditionalFormatting sqref="B16:F39">
    <cfRule type="expression" dxfId="45" priority="5">
      <formula>$D$6&gt;=$A16</formula>
    </cfRule>
  </conditionalFormatting>
  <conditionalFormatting sqref="G16:G39">
    <cfRule type="expression" dxfId="44" priority="6">
      <formula>$D$6&gt;=$A16</formula>
    </cfRule>
  </conditionalFormatting>
  <conditionalFormatting sqref="B40:F40">
    <cfRule type="expression" dxfId="43" priority="7">
      <formula>$D$6=$A$40</formula>
    </cfRule>
  </conditionalFormatting>
  <conditionalFormatting sqref="F8">
    <cfRule type="expression" dxfId="42" priority="3">
      <formula>$F$8=list_ok</formula>
    </cfRule>
  </conditionalFormatting>
  <dataValidations count="3">
    <dataValidation type="date" operator="lessThanOrEqual" allowBlank="1" showErrorMessage="1" errorTitle="Tornádo říká:" error="Pokoušíte se zadat datum, které je v budoucnosti." sqref="F16:F40" xr:uid="{EA0806A8-B059-42C4-A216-9BFCBD9AE981}">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6AFD4EA6-4EBD-45E6-92D2-76BEF28230C2}">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6EE5C92F-A792-4369-8B0D-CA05F5408978}">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BEC43D22-7F85-4631-A902-6344789D578B}">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2FDD80B4-5FAC-4C2F-952F-409242D03BF0}">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EB725AB8-FD19-4969-AC66-0908B8866FEF}">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DA0D63AC-4DBC-4AEC-B895-371681DC4D27}">
          <x14:formula1>
            <xm:f>IF('Základní informace o klubu'!$C$5&lt;&gt;$A$1,data!$B$117:$B$118,IF(OR(D4=data!B87,D4=data!B88),data!$B$113,data!$B$113:$B$114))</xm:f>
          </x14:formula1>
          <xm:sqref>D5:E5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41" priority="4">
      <formula>D4=""</formula>
    </cfRule>
  </conditionalFormatting>
  <conditionalFormatting sqref="A2:H2 A7:H40 A3:G6 H4:H6">
    <cfRule type="expression" dxfId="40" priority="1">
      <formula>$A$1&lt;&gt;nazev_klubu</formula>
    </cfRule>
  </conditionalFormatting>
  <conditionalFormatting sqref="A1:G1">
    <cfRule type="expression" dxfId="39" priority="2">
      <formula>$A$1&lt;&gt;nazev_klubu</formula>
    </cfRule>
  </conditionalFormatting>
  <conditionalFormatting sqref="B16:F39">
    <cfRule type="expression" dxfId="38" priority="5">
      <formula>$D$6&gt;=$A16</formula>
    </cfRule>
  </conditionalFormatting>
  <conditionalFormatting sqref="G16:G39">
    <cfRule type="expression" dxfId="37" priority="6">
      <formula>$D$6&gt;=$A16</formula>
    </cfRule>
  </conditionalFormatting>
  <conditionalFormatting sqref="B40:F40">
    <cfRule type="expression" dxfId="36" priority="7">
      <formula>$D$6=$A$40</formula>
    </cfRule>
  </conditionalFormatting>
  <conditionalFormatting sqref="F8">
    <cfRule type="expression" dxfId="35" priority="3">
      <formula>$F$8=list_ok</formula>
    </cfRule>
  </conditionalFormatting>
  <dataValidations count="3">
    <dataValidation type="date" operator="lessThanOrEqual" allowBlank="1" showErrorMessage="1" errorTitle="Tornádo říká:" error="Pokoušíte se zadat datum, které je v budoucnosti." sqref="F16:F40" xr:uid="{A5C5A781-C8DF-4679-97E2-4FD08AD9A6C9}">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31B79B1C-D318-4D4F-A7BD-0EE8D4018986}">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E3F7F818-A069-49A9-80FC-ED7634341BFD}">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6984A373-A243-4126-9F68-F163CC356112}">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937245F0-B36A-4B5C-BD05-333DF69004B5}">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13EEAC3B-F4FE-4D45-8AE9-FD0E9DDDE780}">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53EB544F-D7E3-4F75-BD03-61419EC08CE6}">
          <x14:formula1>
            <xm:f>IF('Základní informace o klubu'!$C$5&lt;&gt;$A$1,data!$B$117:$B$118,IF(OR(D4=data!B87,D4=data!B88),data!$B$113,data!$B$113:$B$114))</xm:f>
          </x14:formula1>
          <xm:sqref>D5:E5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34" priority="4">
      <formula>D4=""</formula>
    </cfRule>
  </conditionalFormatting>
  <conditionalFormatting sqref="A2:H2 A7:H40 A3:G6 H4:H6">
    <cfRule type="expression" dxfId="33" priority="1">
      <formula>$A$1&lt;&gt;nazev_klubu</formula>
    </cfRule>
  </conditionalFormatting>
  <conditionalFormatting sqref="A1:G1">
    <cfRule type="expression" dxfId="32" priority="2">
      <formula>$A$1&lt;&gt;nazev_klubu</formula>
    </cfRule>
  </conditionalFormatting>
  <conditionalFormatting sqref="B16:F39">
    <cfRule type="expression" dxfId="31" priority="5">
      <formula>$D$6&gt;=$A16</formula>
    </cfRule>
  </conditionalFormatting>
  <conditionalFormatting sqref="G16:G39">
    <cfRule type="expression" dxfId="30" priority="6">
      <formula>$D$6&gt;=$A16</formula>
    </cfRule>
  </conditionalFormatting>
  <conditionalFormatting sqref="B40:F40">
    <cfRule type="expression" dxfId="29" priority="7">
      <formula>$D$6=$A$40</formula>
    </cfRule>
  </conditionalFormatting>
  <conditionalFormatting sqref="F8">
    <cfRule type="expression" dxfId="28" priority="3">
      <formula>$F$8=list_ok</formula>
    </cfRule>
  </conditionalFormatting>
  <dataValidations count="3">
    <dataValidation type="date" operator="lessThanOrEqual" allowBlank="1" showErrorMessage="1" errorTitle="Tornádo říká:" error="Pokoušíte se zadat datum, které je v budoucnosti." sqref="F16:F40" xr:uid="{E8A1334C-FCB9-4880-AD51-F9F4121986A4}">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626EECFF-1B44-4EDA-9352-8C4B3E71C692}">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07E8BCD4-10BE-41AC-89BA-6E63CAF76BB6}">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48227005-04D1-4B13-831F-328B3BB61346}">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1507F3FC-86F6-4A84-B616-399D0F59BE5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17F87FED-F519-4E6B-A7A9-462D53C626D0}">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C89D0A54-BB7C-46C0-94AE-15FCFF6696D5}">
          <x14:formula1>
            <xm:f>IF('Základní informace o klubu'!$C$5&lt;&gt;$A$1,data!$B$117:$B$118,IF(OR(D4=data!B87,D4=data!B88),data!$B$113,data!$B$113:$B$114))</xm:f>
          </x14:formula1>
          <xm:sqref>D5:E5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27" priority="4">
      <formula>D4=""</formula>
    </cfRule>
  </conditionalFormatting>
  <conditionalFormatting sqref="A2:H2 A7:H40 A3:G6 H4:H6">
    <cfRule type="expression" dxfId="26" priority="1">
      <formula>$A$1&lt;&gt;nazev_klubu</formula>
    </cfRule>
  </conditionalFormatting>
  <conditionalFormatting sqref="A1:G1">
    <cfRule type="expression" dxfId="25" priority="2">
      <formula>$A$1&lt;&gt;nazev_klubu</formula>
    </cfRule>
  </conditionalFormatting>
  <conditionalFormatting sqref="B16:F39">
    <cfRule type="expression" dxfId="24" priority="5">
      <formula>$D$6&gt;=$A16</formula>
    </cfRule>
  </conditionalFormatting>
  <conditionalFormatting sqref="G16:G39">
    <cfRule type="expression" dxfId="23" priority="6">
      <formula>$D$6&gt;=$A16</formula>
    </cfRule>
  </conditionalFormatting>
  <conditionalFormatting sqref="B40:F40">
    <cfRule type="expression" dxfId="22" priority="7">
      <formula>$D$6=$A$40</formula>
    </cfRule>
  </conditionalFormatting>
  <conditionalFormatting sqref="F8">
    <cfRule type="expression" dxfId="21" priority="3">
      <formula>$F$8=list_ok</formula>
    </cfRule>
  </conditionalFormatting>
  <dataValidations count="3">
    <dataValidation type="date" operator="lessThanOrEqual" allowBlank="1" showErrorMessage="1" errorTitle="Tornádo říká:" error="Pokoušíte se zadat datum, které je v budoucnosti." sqref="F16:F40" xr:uid="{9770D1F3-CD51-4DC2-9D28-5DBEB56264CF}">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3EB61023-CF4B-41CF-B77F-DF6639A4071E}">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AE442FB0-53BD-4681-AC49-C702F56533FF}">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3CAD745B-35A6-4124-8662-6A59F8C170DF}">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63B5150B-21D6-4684-AC8D-A5A4BCF720E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29227F8E-3902-45AB-91F4-543C3653D1AB}">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95952E7E-E167-40C1-95ED-5C1F4351BF70}">
          <x14:formula1>
            <xm:f>IF('Základní informace o klubu'!$C$5&lt;&gt;$A$1,data!$B$117:$B$118,IF(OR(D4=data!B87,D4=data!B88),data!$B$113,data!$B$113:$B$114))</xm:f>
          </x14:formula1>
          <xm:sqref>D5:E5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20" priority="4">
      <formula>D4=""</formula>
    </cfRule>
  </conditionalFormatting>
  <conditionalFormatting sqref="A2:H2 A7:H40 A3:G6 H4:H6">
    <cfRule type="expression" dxfId="19" priority="1">
      <formula>$A$1&lt;&gt;nazev_klubu</formula>
    </cfRule>
  </conditionalFormatting>
  <conditionalFormatting sqref="A1:G1">
    <cfRule type="expression" dxfId="18" priority="2">
      <formula>$A$1&lt;&gt;nazev_klubu</formula>
    </cfRule>
  </conditionalFormatting>
  <conditionalFormatting sqref="B16:F39">
    <cfRule type="expression" dxfId="17" priority="5">
      <formula>$D$6&gt;=$A16</formula>
    </cfRule>
  </conditionalFormatting>
  <conditionalFormatting sqref="G16:G39">
    <cfRule type="expression" dxfId="16" priority="6">
      <formula>$D$6&gt;=$A16</formula>
    </cfRule>
  </conditionalFormatting>
  <conditionalFormatting sqref="B40:F40">
    <cfRule type="expression" dxfId="15" priority="7">
      <formula>$D$6=$A$40</formula>
    </cfRule>
  </conditionalFormatting>
  <conditionalFormatting sqref="F8">
    <cfRule type="expression" dxfId="14" priority="3">
      <formula>$F$8=list_ok</formula>
    </cfRule>
  </conditionalFormatting>
  <dataValidations count="3">
    <dataValidation type="date" operator="lessThanOrEqual" allowBlank="1" showErrorMessage="1" errorTitle="Tornádo říká:" error="Pokoušíte se zadat datum, které je v budoucnosti." sqref="F16:F40" xr:uid="{44F16FB3-4041-4E6F-87A5-CF8BD835ED4D}">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2D615B7E-1C3C-4B57-AF46-65F65CF8F8C1}">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DC9FE53B-DCE0-4CD0-8A56-83CED864024F}">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02788E8C-4756-40B3-A54A-7A159C8F249A}">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4A57F914-8FD5-43CE-9750-998DA1FC3A8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0ED7D566-2E15-48DE-B970-3A356BD5EBF5}">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0728B50D-482B-4F45-A0B1-800BE4C5A50B}">
          <x14:formula1>
            <xm:f>IF('Základní informace o klubu'!$C$5&lt;&gt;$A$1,data!$B$117:$B$118,IF(OR(D4=data!B87,D4=data!B88),data!$B$113,data!$B$113:$B$114))</xm:f>
          </x14:formula1>
          <xm:sqref>D5:E5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3"/>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13" priority="4">
      <formula>D4=""</formula>
    </cfRule>
  </conditionalFormatting>
  <conditionalFormatting sqref="A2:H2 A7:H40 A3:G6 H4:H6">
    <cfRule type="expression" dxfId="12" priority="1">
      <formula>$A$1&lt;&gt;nazev_klubu</formula>
    </cfRule>
  </conditionalFormatting>
  <conditionalFormatting sqref="A1:G1">
    <cfRule type="expression" dxfId="11" priority="2">
      <formula>$A$1&lt;&gt;nazev_klubu</formula>
    </cfRule>
  </conditionalFormatting>
  <conditionalFormatting sqref="B16:F39">
    <cfRule type="expression" dxfId="10" priority="5">
      <formula>$D$6&gt;=$A16</formula>
    </cfRule>
  </conditionalFormatting>
  <conditionalFormatting sqref="G16:G39">
    <cfRule type="expression" dxfId="9" priority="6">
      <formula>$D$6&gt;=$A16</formula>
    </cfRule>
  </conditionalFormatting>
  <conditionalFormatting sqref="B40:F40">
    <cfRule type="expression" dxfId="8" priority="7">
      <formula>$D$6=$A$40</formula>
    </cfRule>
  </conditionalFormatting>
  <conditionalFormatting sqref="F8">
    <cfRule type="expression" dxfId="7" priority="3">
      <formula>$F$8=list_ok</formula>
    </cfRule>
  </conditionalFormatting>
  <dataValidations count="3">
    <dataValidation type="date" operator="lessThanOrEqual" allowBlank="1" showErrorMessage="1" errorTitle="Tornádo říká:" error="Pokoušíte se zadat datum, které je v budoucnosti." sqref="F16:F40" xr:uid="{017DA827-32AA-4F61-B0D7-34AD8DEAE9F4}">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4D8B6F79-D5FE-4B85-A9AE-F9132066A0AF}">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D3BCD821-A5B5-41D0-8575-A91E5A304E3D}">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C1F5D8D0-A903-461E-B479-FD505416DC9A}">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8D90A465-ED98-4FAF-80D6-13948C4E0B4B}">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D18BD447-E691-4A26-9B70-49BB5FA29460}">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27C858D1-B872-4EA9-A6CF-20F43DE4D8BA}">
          <x14:formula1>
            <xm:f>IF('Základní informace o klubu'!$C$5&lt;&gt;$A$1,data!$B$117:$B$118,IF(OR(D4=data!B87,D4=data!B88),data!$B$113,data!$B$113:$B$114))</xm:f>
          </x14:formula1>
          <xm:sqref>D5:E5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D33:E33"/>
    <mergeCell ref="D22:E22"/>
    <mergeCell ref="D23:E23"/>
    <mergeCell ref="D24:E24"/>
    <mergeCell ref="D25:E25"/>
    <mergeCell ref="D26:E26"/>
    <mergeCell ref="D27:E27"/>
    <mergeCell ref="D28:E28"/>
    <mergeCell ref="D29:E29"/>
    <mergeCell ref="D30:E30"/>
    <mergeCell ref="D31:E31"/>
    <mergeCell ref="D32:E32"/>
    <mergeCell ref="D40:E40"/>
    <mergeCell ref="D34:E34"/>
    <mergeCell ref="D35:E35"/>
    <mergeCell ref="D36:E36"/>
    <mergeCell ref="D37:E37"/>
    <mergeCell ref="D38:E38"/>
    <mergeCell ref="D39:E39"/>
    <mergeCell ref="D21:E21"/>
    <mergeCell ref="B14:E14"/>
    <mergeCell ref="F14:G14"/>
    <mergeCell ref="B15:C15"/>
    <mergeCell ref="D15:E15"/>
    <mergeCell ref="D16:E16"/>
    <mergeCell ref="D17:E17"/>
    <mergeCell ref="D18:E18"/>
    <mergeCell ref="D19:E19"/>
    <mergeCell ref="D20:E20"/>
    <mergeCell ref="B11:E11"/>
    <mergeCell ref="B12:C12"/>
    <mergeCell ref="D12:E12"/>
    <mergeCell ref="F12:G13"/>
    <mergeCell ref="F8:G10"/>
    <mergeCell ref="B9:C10"/>
    <mergeCell ref="B13:C13"/>
    <mergeCell ref="D13:E13"/>
    <mergeCell ref="B6:C6"/>
    <mergeCell ref="D6:E6"/>
    <mergeCell ref="F6:G6"/>
    <mergeCell ref="B8:C8"/>
    <mergeCell ref="D8:E8"/>
    <mergeCell ref="B7:C7"/>
    <mergeCell ref="D7:E7"/>
    <mergeCell ref="F7:G7"/>
    <mergeCell ref="B5:C5"/>
    <mergeCell ref="D5:E5"/>
    <mergeCell ref="F5:G5"/>
    <mergeCell ref="A1:G1"/>
    <mergeCell ref="B3:E3"/>
    <mergeCell ref="B4:C4"/>
    <mergeCell ref="D4:E4"/>
    <mergeCell ref="F4:G4"/>
  </mergeCells>
  <conditionalFormatting sqref="D4:E8 E9">
    <cfRule type="expression" dxfId="6" priority="4">
      <formula>D4=""</formula>
    </cfRule>
  </conditionalFormatting>
  <conditionalFormatting sqref="A2:H2 A7:H40 A3:G6 H4:H6">
    <cfRule type="expression" dxfId="5" priority="1">
      <formula>$A$1&lt;&gt;nazev_klubu</formula>
    </cfRule>
  </conditionalFormatting>
  <conditionalFormatting sqref="A1:G1">
    <cfRule type="expression" dxfId="4" priority="2">
      <formula>$A$1&lt;&gt;nazev_klubu</formula>
    </cfRule>
  </conditionalFormatting>
  <conditionalFormatting sqref="B16:F39">
    <cfRule type="expression" dxfId="3" priority="5">
      <formula>$D$6&gt;=$A16</formula>
    </cfRule>
  </conditionalFormatting>
  <conditionalFormatting sqref="G16:G39">
    <cfRule type="expression" dxfId="2" priority="6">
      <formula>$D$6&gt;=$A16</formula>
    </cfRule>
  </conditionalFormatting>
  <conditionalFormatting sqref="B40:F40">
    <cfRule type="expression" dxfId="1" priority="7">
      <formula>$D$6=$A$40</formula>
    </cfRule>
  </conditionalFormatting>
  <conditionalFormatting sqref="F8">
    <cfRule type="expression" dxfId="0" priority="3">
      <formula>$F$8=list_ok</formula>
    </cfRule>
  </conditionalFormatting>
  <dataValidations count="3">
    <dataValidation type="date" operator="lessThanOrEqual" allowBlank="1" showErrorMessage="1" errorTitle="Tornádo říká:" error="Pokoušíte se zadat datum, které je v budoucnosti." sqref="F16:F40" xr:uid="{115635AC-4EA1-4F6C-B195-8453A18D632F}">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931BE45C-EFC7-4843-9B0A-ACD45AD59C76}">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3B797794-6AD2-4866-B552-DA76810A16EC}">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E067E45C-812B-4720-93A1-65DAA42FF334}">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B8ADD213-B842-49E6-B072-C54746304E06}">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F1E5887B-18E4-45B2-BEE6-CE83883A8746}">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9CED86B7-3611-44EC-A7C9-415F22750624}">
          <x14:formula1>
            <xm:f>IF('Základní informace o klubu'!$C$5&lt;&gt;$A$1,data!$B$117:$B$118,IF(OR(D4=data!B87,D4=data!B88),data!$B$113,data!$B$113:$B$114))</xm:f>
          </x14:formula1>
          <xm:sqref>D5:E5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B2:J155"/>
  <sheetViews>
    <sheetView zoomScaleNormal="100" workbookViewId="0">
      <selection activeCell="A2" sqref="A2:D2"/>
    </sheetView>
  </sheetViews>
  <sheetFormatPr defaultRowHeight="15" x14ac:dyDescent="0.25"/>
  <cols>
    <col min="2" max="2" width="61.140625" customWidth="1"/>
    <col min="3" max="3" width="40.140625" customWidth="1"/>
    <col min="4" max="4" width="32.5703125" customWidth="1"/>
    <col min="5" max="5" width="59.28515625" customWidth="1"/>
    <col min="6" max="6" width="32.140625" customWidth="1"/>
    <col min="10" max="10" width="32.42578125" bestFit="1" customWidth="1"/>
  </cols>
  <sheetData>
    <row r="2" spans="2:10" ht="21" x14ac:dyDescent="0.35">
      <c r="B2" s="99" t="s">
        <v>97</v>
      </c>
    </row>
    <row r="3" spans="2:10" x14ac:dyDescent="0.25">
      <c r="B3" s="101" t="s">
        <v>23</v>
      </c>
      <c r="H3" s="35"/>
      <c r="J3" s="1"/>
    </row>
    <row r="4" spans="2:10" s="1" customFormat="1" x14ac:dyDescent="0.25">
      <c r="B4" s="100" t="s">
        <v>232</v>
      </c>
      <c r="C4" s="1" t="s">
        <v>92</v>
      </c>
      <c r="E4" s="188" t="s">
        <v>271</v>
      </c>
      <c r="H4" s="35"/>
    </row>
    <row r="5" spans="2:10" s="1" customFormat="1" x14ac:dyDescent="0.25">
      <c r="B5" s="100" t="s">
        <v>235</v>
      </c>
      <c r="C5" s="1" t="s">
        <v>93</v>
      </c>
      <c r="E5" s="188"/>
      <c r="H5" s="35"/>
    </row>
    <row r="6" spans="2:10" s="1" customFormat="1" x14ac:dyDescent="0.25">
      <c r="B6" s="100" t="s">
        <v>233</v>
      </c>
      <c r="C6" s="1" t="s">
        <v>94</v>
      </c>
      <c r="E6" s="188"/>
      <c r="H6" s="35"/>
    </row>
    <row r="7" spans="2:10" s="1" customFormat="1" x14ac:dyDescent="0.25">
      <c r="B7" s="100" t="s">
        <v>234</v>
      </c>
      <c r="C7" s="1" t="s">
        <v>95</v>
      </c>
      <c r="E7" s="188"/>
      <c r="H7" s="35"/>
    </row>
    <row r="8" spans="2:10" s="1" customFormat="1" x14ac:dyDescent="0.25">
      <c r="B8" s="97" t="s">
        <v>231</v>
      </c>
      <c r="C8" s="1" t="s">
        <v>96</v>
      </c>
      <c r="E8" s="188"/>
      <c r="H8" s="35"/>
    </row>
    <row r="9" spans="2:10" s="1" customFormat="1" x14ac:dyDescent="0.25">
      <c r="B9" s="97" t="s">
        <v>307</v>
      </c>
      <c r="C9" s="1" t="s">
        <v>230</v>
      </c>
      <c r="E9" s="103" t="s">
        <v>306</v>
      </c>
      <c r="H9" s="35"/>
    </row>
    <row r="10" spans="2:10" s="1" customFormat="1" x14ac:dyDescent="0.25">
      <c r="B10" s="97"/>
      <c r="H10" s="35"/>
    </row>
    <row r="11" spans="2:10" s="1" customFormat="1" x14ac:dyDescent="0.25">
      <c r="B11" s="101" t="s">
        <v>236</v>
      </c>
      <c r="H11" s="35"/>
    </row>
    <row r="12" spans="2:10" s="1" customFormat="1" ht="15" customHeight="1" x14ac:dyDescent="0.25">
      <c r="B12" s="100" t="s">
        <v>237</v>
      </c>
      <c r="C12" s="1" t="s">
        <v>245</v>
      </c>
      <c r="E12" s="188" t="s">
        <v>272</v>
      </c>
      <c r="H12" s="35"/>
    </row>
    <row r="13" spans="2:10" s="1" customFormat="1" x14ac:dyDescent="0.25">
      <c r="B13" s="100" t="s">
        <v>238</v>
      </c>
      <c r="C13" s="1" t="s">
        <v>244</v>
      </c>
      <c r="E13" s="188"/>
      <c r="H13" s="35"/>
    </row>
    <row r="14" spans="2:10" s="1" customFormat="1" x14ac:dyDescent="0.25">
      <c r="B14" s="1" t="s">
        <v>239</v>
      </c>
      <c r="C14" s="1" t="s">
        <v>99</v>
      </c>
      <c r="E14" s="188"/>
      <c r="H14" s="35"/>
    </row>
    <row r="15" spans="2:10" s="1" customFormat="1" x14ac:dyDescent="0.25">
      <c r="B15" s="1" t="s">
        <v>269</v>
      </c>
      <c r="C15" s="1" t="s">
        <v>270</v>
      </c>
      <c r="E15" s="188"/>
      <c r="H15" s="35"/>
    </row>
    <row r="16" spans="2:10" s="1" customFormat="1" x14ac:dyDescent="0.25">
      <c r="B16" s="1" t="s">
        <v>251</v>
      </c>
      <c r="C16" s="1" t="s">
        <v>243</v>
      </c>
      <c r="E16" s="188" t="s">
        <v>273</v>
      </c>
      <c r="H16" s="35"/>
    </row>
    <row r="17" spans="2:8" s="1" customFormat="1" x14ac:dyDescent="0.25">
      <c r="B17" s="1" t="s">
        <v>252</v>
      </c>
      <c r="C17" s="1" t="s">
        <v>242</v>
      </c>
      <c r="E17" s="188"/>
      <c r="H17" s="35"/>
    </row>
    <row r="18" spans="2:8" s="1" customFormat="1" x14ac:dyDescent="0.25">
      <c r="H18" s="35"/>
    </row>
    <row r="19" spans="2:8" s="1" customFormat="1" x14ac:dyDescent="0.25">
      <c r="B19" s="2" t="s">
        <v>254</v>
      </c>
      <c r="H19" s="35"/>
    </row>
    <row r="20" spans="2:8" s="1" customFormat="1" x14ac:dyDescent="0.25">
      <c r="B20" s="1" t="s">
        <v>241</v>
      </c>
      <c r="C20" s="1" t="s">
        <v>122</v>
      </c>
      <c r="E20" s="190" t="s">
        <v>274</v>
      </c>
      <c r="H20" s="35"/>
    </row>
    <row r="21" spans="2:8" s="1" customFormat="1" x14ac:dyDescent="0.25">
      <c r="B21" s="1" t="s">
        <v>240</v>
      </c>
      <c r="C21" s="1" t="s">
        <v>284</v>
      </c>
      <c r="E21" s="190"/>
      <c r="H21" s="35"/>
    </row>
    <row r="22" spans="2:8" s="1" customFormat="1" x14ac:dyDescent="0.25">
      <c r="B22" s="1" t="s">
        <v>287</v>
      </c>
      <c r="C22" s="1" t="s">
        <v>71</v>
      </c>
      <c r="E22" s="106" t="s">
        <v>291</v>
      </c>
      <c r="H22" s="35"/>
    </row>
    <row r="23" spans="2:8" s="1" customFormat="1" x14ac:dyDescent="0.25">
      <c r="H23" s="35"/>
    </row>
    <row r="24" spans="2:8" s="1" customFormat="1" x14ac:dyDescent="0.25">
      <c r="B24" s="2" t="s">
        <v>253</v>
      </c>
      <c r="H24" s="35"/>
    </row>
    <row r="25" spans="2:8" s="1" customFormat="1" ht="15" customHeight="1" x14ac:dyDescent="0.25">
      <c r="B25" s="1" t="s">
        <v>246</v>
      </c>
      <c r="C25" s="1" t="s">
        <v>218</v>
      </c>
      <c r="E25" s="188" t="s">
        <v>277</v>
      </c>
      <c r="H25" s="35"/>
    </row>
    <row r="26" spans="2:8" s="1" customFormat="1" x14ac:dyDescent="0.25">
      <c r="B26" s="1" t="s">
        <v>247</v>
      </c>
      <c r="C26" s="1" t="s">
        <v>221</v>
      </c>
      <c r="E26" s="188"/>
      <c r="H26" s="35"/>
    </row>
    <row r="27" spans="2:8" s="1" customFormat="1" x14ac:dyDescent="0.25">
      <c r="B27" s="1" t="s">
        <v>248</v>
      </c>
      <c r="C27" s="1" t="s">
        <v>220</v>
      </c>
      <c r="E27" s="188"/>
      <c r="H27" s="35"/>
    </row>
    <row r="28" spans="2:8" s="1" customFormat="1" x14ac:dyDescent="0.25">
      <c r="B28" s="1" t="s">
        <v>250</v>
      </c>
      <c r="C28" s="1" t="s">
        <v>222</v>
      </c>
      <c r="E28" s="188"/>
      <c r="H28" s="35"/>
    </row>
    <row r="29" spans="2:8" s="1" customFormat="1" x14ac:dyDescent="0.25">
      <c r="B29" s="1" t="s">
        <v>249</v>
      </c>
      <c r="C29" s="1" t="s">
        <v>219</v>
      </c>
      <c r="E29" s="1" t="s">
        <v>275</v>
      </c>
      <c r="H29" s="35"/>
    </row>
    <row r="30" spans="2:8" s="1" customFormat="1" x14ac:dyDescent="0.25">
      <c r="B30" s="1" t="s">
        <v>255</v>
      </c>
      <c r="C30" s="1" t="s">
        <v>225</v>
      </c>
      <c r="E30" s="1" t="s">
        <v>278</v>
      </c>
      <c r="H30" s="35"/>
    </row>
    <row r="31" spans="2:8" s="1" customFormat="1" x14ac:dyDescent="0.25">
      <c r="B31" s="1" t="s">
        <v>257</v>
      </c>
      <c r="C31" s="1" t="s">
        <v>217</v>
      </c>
      <c r="E31" s="1" t="s">
        <v>276</v>
      </c>
      <c r="H31" s="35"/>
    </row>
    <row r="32" spans="2:8" s="1" customFormat="1" x14ac:dyDescent="0.25">
      <c r="B32" s="1" t="s">
        <v>256</v>
      </c>
      <c r="C32" s="1" t="s">
        <v>226</v>
      </c>
      <c r="E32" s="188" t="s">
        <v>279</v>
      </c>
      <c r="H32" s="35"/>
    </row>
    <row r="33" spans="2:8" s="1" customFormat="1" x14ac:dyDescent="0.25">
      <c r="B33" s="1" t="s">
        <v>259</v>
      </c>
      <c r="C33" s="1" t="s">
        <v>258</v>
      </c>
      <c r="E33" s="188"/>
      <c r="H33" s="35"/>
    </row>
    <row r="34" spans="2:8" s="1" customFormat="1" x14ac:dyDescent="0.25">
      <c r="H34" s="35"/>
    </row>
    <row r="35" spans="2:8" s="1" customFormat="1" x14ac:dyDescent="0.25">
      <c r="B35" s="2" t="s">
        <v>260</v>
      </c>
      <c r="H35" s="35"/>
    </row>
    <row r="36" spans="2:8" s="1" customFormat="1" x14ac:dyDescent="0.25">
      <c r="B36" s="1" t="s">
        <v>265</v>
      </c>
      <c r="C36" s="1" t="s">
        <v>105</v>
      </c>
      <c r="E36" s="1" t="s">
        <v>280</v>
      </c>
      <c r="H36" s="35"/>
    </row>
    <row r="37" spans="2:8" s="1" customFormat="1" x14ac:dyDescent="0.25">
      <c r="B37" s="1" t="s">
        <v>261</v>
      </c>
      <c r="C37" s="1" t="s">
        <v>104</v>
      </c>
      <c r="E37" s="189" t="s">
        <v>281</v>
      </c>
      <c r="H37" s="35"/>
    </row>
    <row r="38" spans="2:8" s="1" customFormat="1" x14ac:dyDescent="0.25">
      <c r="B38" s="1" t="s">
        <v>262</v>
      </c>
      <c r="C38" s="1" t="s">
        <v>116</v>
      </c>
      <c r="E38" s="189"/>
      <c r="H38" s="35"/>
    </row>
    <row r="39" spans="2:8" s="1" customFormat="1" x14ac:dyDescent="0.25">
      <c r="B39" s="1" t="s">
        <v>263</v>
      </c>
      <c r="C39" s="1" t="s">
        <v>161</v>
      </c>
      <c r="E39" s="189"/>
      <c r="H39" s="35"/>
    </row>
    <row r="40" spans="2:8" s="1" customFormat="1" x14ac:dyDescent="0.25">
      <c r="B40" s="1" t="s">
        <v>266</v>
      </c>
      <c r="C40" s="1" t="s">
        <v>160</v>
      </c>
      <c r="E40" s="189"/>
      <c r="H40" s="35"/>
    </row>
    <row r="41" spans="2:8" s="1" customFormat="1" x14ac:dyDescent="0.25">
      <c r="B41" s="1" t="s">
        <v>267</v>
      </c>
      <c r="C41" s="1" t="s">
        <v>103</v>
      </c>
      <c r="E41" s="102" t="s">
        <v>282</v>
      </c>
      <c r="H41" s="35"/>
    </row>
    <row r="42" spans="2:8" s="1" customFormat="1" x14ac:dyDescent="0.25">
      <c r="B42" s="1" t="s">
        <v>268</v>
      </c>
      <c r="C42" s="1" t="str">
        <f>CONCATENATE("Pokud chcete přidat další soutěžící, upravte Počet soutěžících v buňce ",ADDRESS(ROW('Přihláška č. 1'!D6),COLUMN('Přihláška č. 1'!D6),4),".")</f>
        <v>Pokud chcete přidat další soutěžící, upravte Počet soutěžících v buňce D6.</v>
      </c>
      <c r="E42" s="1" t="s">
        <v>283</v>
      </c>
      <c r="H42" s="35"/>
    </row>
    <row r="43" spans="2:8" s="1" customFormat="1" x14ac:dyDescent="0.25">
      <c r="H43" s="35"/>
    </row>
    <row r="44" spans="2:8" s="1" customFormat="1" x14ac:dyDescent="0.25">
      <c r="B44" s="2" t="s">
        <v>288</v>
      </c>
      <c r="H44" s="2"/>
    </row>
    <row r="45" spans="2:8" s="1" customFormat="1" x14ac:dyDescent="0.25">
      <c r="B45" s="1" t="s">
        <v>290</v>
      </c>
      <c r="C45" s="181" t="s">
        <v>320</v>
      </c>
      <c r="E45" s="1" t="s">
        <v>289</v>
      </c>
      <c r="H45" s="2"/>
    </row>
    <row r="46" spans="2:8" s="1" customFormat="1" x14ac:dyDescent="0.25">
      <c r="H46" s="2"/>
    </row>
    <row r="47" spans="2:8" s="1" customFormat="1" x14ac:dyDescent="0.25">
      <c r="B47" s="125" t="s">
        <v>134</v>
      </c>
      <c r="C47" s="106"/>
      <c r="H47" s="2"/>
    </row>
    <row r="48" spans="2:8" s="1" customFormat="1" x14ac:dyDescent="0.25">
      <c r="B48" s="106" t="s">
        <v>309</v>
      </c>
      <c r="C48" s="1" t="s">
        <v>308</v>
      </c>
      <c r="E48" s="1" t="s">
        <v>312</v>
      </c>
      <c r="H48" s="2"/>
    </row>
    <row r="49" spans="2:8" s="1" customFormat="1" x14ac:dyDescent="0.25">
      <c r="B49" s="106" t="s">
        <v>310</v>
      </c>
      <c r="C49" s="106" t="s">
        <v>137</v>
      </c>
      <c r="E49" s="1" t="s">
        <v>313</v>
      </c>
      <c r="H49" s="2"/>
    </row>
    <row r="50" spans="2:8" s="1" customFormat="1" x14ac:dyDescent="0.25">
      <c r="B50" s="106" t="s">
        <v>311</v>
      </c>
      <c r="C50" s="106" t="s">
        <v>135</v>
      </c>
      <c r="E50" s="1" t="s">
        <v>314</v>
      </c>
      <c r="H50" s="2"/>
    </row>
    <row r="51" spans="2:8" s="1" customFormat="1" x14ac:dyDescent="0.25">
      <c r="H51" s="2"/>
    </row>
    <row r="52" spans="2:8" s="1" customFormat="1" x14ac:dyDescent="0.25">
      <c r="H52" s="2"/>
    </row>
    <row r="53" spans="2:8" s="1" customFormat="1" ht="21" x14ac:dyDescent="0.35">
      <c r="B53" s="99" t="s">
        <v>98</v>
      </c>
      <c r="H53" s="2"/>
    </row>
    <row r="54" spans="2:8" s="1" customFormat="1" x14ac:dyDescent="0.25">
      <c r="B54" s="1" t="s">
        <v>83</v>
      </c>
      <c r="H54" s="2"/>
    </row>
    <row r="55" spans="2:8" s="1" customFormat="1" x14ac:dyDescent="0.25">
      <c r="B55" s="1" t="s">
        <v>82</v>
      </c>
      <c r="C55" s="1" t="s">
        <v>293</v>
      </c>
      <c r="H55" s="2"/>
    </row>
    <row r="56" spans="2:8" s="1" customFormat="1" ht="120" x14ac:dyDescent="0.25">
      <c r="B56" s="1" t="s">
        <v>84</v>
      </c>
      <c r="C56" s="73" t="s">
        <v>139</v>
      </c>
      <c r="H56" s="2"/>
    </row>
    <row r="57" spans="2:8" s="1" customFormat="1" ht="150" x14ac:dyDescent="0.25">
      <c r="B57" s="1" t="s">
        <v>85</v>
      </c>
      <c r="C57" s="73" t="s">
        <v>138</v>
      </c>
      <c r="H57" s="2"/>
    </row>
    <row r="58" spans="2:8" s="1" customFormat="1" x14ac:dyDescent="0.25">
      <c r="B58" s="1" t="s">
        <v>86</v>
      </c>
      <c r="C58" s="1" t="s">
        <v>89</v>
      </c>
      <c r="H58" s="2"/>
    </row>
    <row r="59" spans="2:8" s="1" customFormat="1" x14ac:dyDescent="0.25">
      <c r="B59" s="1" t="s">
        <v>87</v>
      </c>
      <c r="C59" s="1" t="s">
        <v>88</v>
      </c>
      <c r="H59" s="2"/>
    </row>
    <row r="60" spans="2:8" s="1" customFormat="1" x14ac:dyDescent="0.25">
      <c r="B60" s="1" t="s">
        <v>90</v>
      </c>
      <c r="C60" s="1" t="s">
        <v>91</v>
      </c>
      <c r="H60" s="2"/>
    </row>
    <row r="61" spans="2:8" s="1" customFormat="1" x14ac:dyDescent="0.25">
      <c r="B61" s="1" t="s">
        <v>101</v>
      </c>
      <c r="C61" s="1" t="s">
        <v>100</v>
      </c>
      <c r="H61" s="2"/>
    </row>
    <row r="62" spans="2:8" s="1" customFormat="1" x14ac:dyDescent="0.25">
      <c r="B62" s="1" t="s">
        <v>102</v>
      </c>
      <c r="C62" s="1" t="s">
        <v>292</v>
      </c>
      <c r="H62" s="2"/>
    </row>
    <row r="63" spans="2:8" s="1" customFormat="1" ht="90" x14ac:dyDescent="0.25">
      <c r="B63" s="1" t="s">
        <v>111</v>
      </c>
      <c r="C63" s="73" t="s">
        <v>224</v>
      </c>
      <c r="H63" s="2"/>
    </row>
    <row r="64" spans="2:8" s="1" customFormat="1" ht="45" x14ac:dyDescent="0.25">
      <c r="B64" s="73" t="s">
        <v>156</v>
      </c>
      <c r="C64" s="73" t="s">
        <v>157</v>
      </c>
      <c r="H64" s="2"/>
    </row>
    <row r="65" spans="2:8" s="1" customFormat="1" ht="45" x14ac:dyDescent="0.25">
      <c r="B65" s="73" t="s">
        <v>156</v>
      </c>
      <c r="C65" s="73" t="s">
        <v>158</v>
      </c>
      <c r="H65" s="2"/>
    </row>
    <row r="66" spans="2:8" s="1" customFormat="1" ht="45" x14ac:dyDescent="0.25">
      <c r="B66" s="73" t="s">
        <v>156</v>
      </c>
      <c r="C66" s="73" t="s">
        <v>158</v>
      </c>
      <c r="H66" s="2"/>
    </row>
    <row r="67" spans="2:8" s="1" customFormat="1" x14ac:dyDescent="0.25">
      <c r="H67" s="2"/>
    </row>
    <row r="68" spans="2:8" s="1" customFormat="1" ht="15.75" thickBot="1" x14ac:dyDescent="0.3">
      <c r="H68" s="2"/>
    </row>
    <row r="69" spans="2:8" ht="23.25" x14ac:dyDescent="0.35">
      <c r="B69" s="171" t="s">
        <v>321</v>
      </c>
      <c r="C69" s="172"/>
      <c r="D69" s="173"/>
      <c r="E69" s="174"/>
      <c r="H69" s="1"/>
    </row>
    <row r="70" spans="2:8" x14ac:dyDescent="0.25">
      <c r="B70" s="175" t="s">
        <v>315</v>
      </c>
      <c r="C70" s="168">
        <v>44505</v>
      </c>
      <c r="D70" s="167"/>
      <c r="E70" s="176" t="s">
        <v>27</v>
      </c>
      <c r="H70" s="1"/>
    </row>
    <row r="71" spans="2:8" x14ac:dyDescent="0.25">
      <c r="B71" s="175" t="s">
        <v>286</v>
      </c>
      <c r="C71" s="169">
        <v>50</v>
      </c>
      <c r="D71" s="167"/>
      <c r="E71" s="176" t="s">
        <v>29</v>
      </c>
    </row>
    <row r="72" spans="2:8" s="1" customFormat="1" x14ac:dyDescent="0.25">
      <c r="B72" s="175" t="s">
        <v>264</v>
      </c>
      <c r="C72" s="170">
        <v>2021</v>
      </c>
      <c r="D72" s="167"/>
      <c r="E72" s="176" t="s">
        <v>131</v>
      </c>
    </row>
    <row r="73" spans="2:8" x14ac:dyDescent="0.25">
      <c r="B73" s="175" t="s">
        <v>316</v>
      </c>
      <c r="C73" s="168">
        <v>44521</v>
      </c>
      <c r="D73" s="167"/>
      <c r="E73" s="176" t="s">
        <v>108</v>
      </c>
    </row>
    <row r="74" spans="2:8" s="1" customFormat="1" ht="15.75" thickBot="1" x14ac:dyDescent="0.3">
      <c r="B74" s="177" t="s">
        <v>317</v>
      </c>
      <c r="C74" s="178">
        <f ca="1">TODAY()</f>
        <v>44496</v>
      </c>
      <c r="D74" s="179"/>
      <c r="E74" s="180" t="s">
        <v>118</v>
      </c>
    </row>
    <row r="75" spans="2:8" s="1" customFormat="1" ht="15.75" thickBot="1" x14ac:dyDescent="0.3">
      <c r="F75" s="2"/>
    </row>
    <row r="76" spans="2:8" ht="15.75" thickBot="1" x14ac:dyDescent="0.3">
      <c r="B76" s="109" t="s">
        <v>117</v>
      </c>
      <c r="C76" s="110" t="s">
        <v>41</v>
      </c>
      <c r="D76" s="111" t="s">
        <v>42</v>
      </c>
      <c r="F76" s="1"/>
    </row>
    <row r="77" spans="2:8" x14ac:dyDescent="0.25">
      <c r="B77" s="16" t="s">
        <v>31</v>
      </c>
      <c r="C77" s="7">
        <v>0</v>
      </c>
      <c r="D77" s="8">
        <v>8</v>
      </c>
    </row>
    <row r="78" spans="2:8" x14ac:dyDescent="0.25">
      <c r="B78" s="16" t="s">
        <v>32</v>
      </c>
      <c r="C78" s="7">
        <v>8</v>
      </c>
      <c r="D78" s="8">
        <v>12</v>
      </c>
    </row>
    <row r="79" spans="2:8" x14ac:dyDescent="0.25">
      <c r="B79" s="16" t="s">
        <v>33</v>
      </c>
      <c r="C79" s="7">
        <v>12</v>
      </c>
      <c r="D79" s="8">
        <v>15</v>
      </c>
    </row>
    <row r="80" spans="2:8" s="1" customFormat="1" ht="15.75" thickBot="1" x14ac:dyDescent="0.3">
      <c r="B80" s="17" t="s">
        <v>34</v>
      </c>
      <c r="C80" s="18">
        <v>15</v>
      </c>
      <c r="D80" s="10">
        <v>100</v>
      </c>
    </row>
    <row r="81" spans="2:6" ht="15.75" thickBot="1" x14ac:dyDescent="0.3"/>
    <row r="82" spans="2:6" ht="15.75" thickBot="1" x14ac:dyDescent="0.3">
      <c r="B82" s="112" t="s">
        <v>1</v>
      </c>
      <c r="C82" s="110" t="s">
        <v>41</v>
      </c>
      <c r="D82" s="111" t="s">
        <v>42</v>
      </c>
    </row>
    <row r="83" spans="2:6" x14ac:dyDescent="0.25">
      <c r="B83" s="16" t="s">
        <v>35</v>
      </c>
      <c r="C83" s="7">
        <v>1</v>
      </c>
      <c r="D83" s="8">
        <v>1</v>
      </c>
    </row>
    <row r="84" spans="2:6" x14ac:dyDescent="0.25">
      <c r="B84" s="16" t="s">
        <v>36</v>
      </c>
      <c r="C84" s="7">
        <v>2</v>
      </c>
      <c r="D84" s="8">
        <v>3</v>
      </c>
    </row>
    <row r="85" spans="2:6" x14ac:dyDescent="0.25">
      <c r="B85" s="16" t="s">
        <v>37</v>
      </c>
      <c r="C85" s="7">
        <v>4</v>
      </c>
      <c r="D85" s="8">
        <v>7</v>
      </c>
    </row>
    <row r="86" spans="2:6" x14ac:dyDescent="0.25">
      <c r="B86" s="16" t="s">
        <v>38</v>
      </c>
      <c r="C86" s="7">
        <v>8</v>
      </c>
      <c r="D86" s="8">
        <v>25</v>
      </c>
      <c r="F86" s="1"/>
    </row>
    <row r="87" spans="2:6" x14ac:dyDescent="0.25">
      <c r="B87" s="16" t="s">
        <v>39</v>
      </c>
      <c r="C87" s="7">
        <v>1</v>
      </c>
      <c r="D87" s="8">
        <v>1</v>
      </c>
      <c r="F87" s="1"/>
    </row>
    <row r="88" spans="2:6" s="1" customFormat="1" ht="15.75" thickBot="1" x14ac:dyDescent="0.3">
      <c r="B88" s="17" t="s">
        <v>121</v>
      </c>
      <c r="C88" s="9">
        <v>2</v>
      </c>
      <c r="D88" s="10">
        <v>3</v>
      </c>
    </row>
    <row r="89" spans="2:6" ht="15.75" thickBot="1" x14ac:dyDescent="0.3">
      <c r="B89" s="7"/>
      <c r="C89" s="7"/>
      <c r="D89" s="7"/>
      <c r="F89" s="1"/>
    </row>
    <row r="90" spans="2:6" s="1" customFormat="1" ht="15.75" thickBot="1" x14ac:dyDescent="0.3">
      <c r="B90" s="109" t="s">
        <v>40</v>
      </c>
      <c r="C90" s="110" t="s">
        <v>41</v>
      </c>
      <c r="D90" s="111" t="s">
        <v>42</v>
      </c>
    </row>
    <row r="91" spans="2:6" s="1" customFormat="1" x14ac:dyDescent="0.25">
      <c r="B91" s="16" t="str">
        <f t="shared" ref="B91:B96" si="0">B83</f>
        <v>SÓLO</v>
      </c>
      <c r="C91" s="11">
        <v>8.6805555555555551E-4</v>
      </c>
      <c r="D91" s="12">
        <v>1.2152777777777778E-3</v>
      </c>
    </row>
    <row r="92" spans="2:6" s="1" customFormat="1" x14ac:dyDescent="0.25">
      <c r="B92" s="16" t="str">
        <f t="shared" si="0"/>
        <v>DUO/TRIO</v>
      </c>
      <c r="C92" s="11">
        <v>8.6805555555555551E-4</v>
      </c>
      <c r="D92" s="12">
        <v>1.2152777777777778E-3</v>
      </c>
    </row>
    <row r="93" spans="2:6" s="1" customFormat="1" x14ac:dyDescent="0.25">
      <c r="B93" s="16" t="str">
        <f t="shared" si="0"/>
        <v>MINIFORMACE</v>
      </c>
      <c r="C93" s="11">
        <v>8.6805555555555551E-4</v>
      </c>
      <c r="D93" s="12">
        <v>1.3888888888888889E-3</v>
      </c>
    </row>
    <row r="94" spans="2:6" s="1" customFormat="1" x14ac:dyDescent="0.25">
      <c r="B94" s="16" t="str">
        <f t="shared" si="0"/>
        <v>FORMACE</v>
      </c>
      <c r="C94" s="11">
        <v>1.3888888888888889E-3</v>
      </c>
      <c r="D94" s="12">
        <v>2.7777777777777779E-3</v>
      </c>
    </row>
    <row r="95" spans="2:6" s="1" customFormat="1" x14ac:dyDescent="0.25">
      <c r="B95" s="16" t="str">
        <f t="shared" si="0"/>
        <v>2bat SÓLO</v>
      </c>
      <c r="C95" s="11">
        <v>8.6805555555555551E-4</v>
      </c>
      <c r="D95" s="12">
        <v>1.2152777777777778E-3</v>
      </c>
    </row>
    <row r="96" spans="2:6" s="1" customFormat="1" ht="15.75" thickBot="1" x14ac:dyDescent="0.3">
      <c r="B96" s="17" t="str">
        <f t="shared" si="0"/>
        <v>2bat DUO/TRIO</v>
      </c>
      <c r="C96" s="13">
        <v>8.6805555555555551E-4</v>
      </c>
      <c r="D96" s="14">
        <v>1.2152777777777778E-3</v>
      </c>
    </row>
    <row r="97" spans="2:4" s="1" customFormat="1" ht="15.75" thickBot="1" x14ac:dyDescent="0.3">
      <c r="B97" s="7"/>
      <c r="C97" s="7"/>
      <c r="D97" s="7"/>
    </row>
    <row r="98" spans="2:4" s="1" customFormat="1" ht="15.75" thickBot="1" x14ac:dyDescent="0.3">
      <c r="B98" s="113" t="s">
        <v>305</v>
      </c>
      <c r="C98" s="111"/>
      <c r="D98" s="7"/>
    </row>
    <row r="99" spans="2:4" s="1" customFormat="1" x14ac:dyDescent="0.25">
      <c r="B99" s="16" t="s">
        <v>35</v>
      </c>
      <c r="C99" s="8" t="s">
        <v>294</v>
      </c>
      <c r="D99" s="7"/>
    </row>
    <row r="100" spans="2:4" s="1" customFormat="1" x14ac:dyDescent="0.25">
      <c r="B100" s="16" t="s">
        <v>36</v>
      </c>
      <c r="C100" s="8" t="s">
        <v>296</v>
      </c>
      <c r="D100" s="7"/>
    </row>
    <row r="101" spans="2:4" s="1" customFormat="1" x14ac:dyDescent="0.25">
      <c r="B101" s="16" t="s">
        <v>37</v>
      </c>
      <c r="C101" s="8" t="s">
        <v>297</v>
      </c>
      <c r="D101" s="7"/>
    </row>
    <row r="102" spans="2:4" s="1" customFormat="1" x14ac:dyDescent="0.25">
      <c r="B102" s="16" t="s">
        <v>38</v>
      </c>
      <c r="C102" s="8" t="s">
        <v>295</v>
      </c>
      <c r="D102" s="7"/>
    </row>
    <row r="103" spans="2:4" s="1" customFormat="1" x14ac:dyDescent="0.25">
      <c r="B103" s="16" t="s">
        <v>39</v>
      </c>
      <c r="C103" s="108" t="s">
        <v>298</v>
      </c>
      <c r="D103" s="7"/>
    </row>
    <row r="104" spans="2:4" s="1" customFormat="1" ht="15.75" thickBot="1" x14ac:dyDescent="0.3">
      <c r="B104" s="17" t="s">
        <v>121</v>
      </c>
      <c r="C104" s="15" t="s">
        <v>299</v>
      </c>
      <c r="D104" s="7"/>
    </row>
    <row r="105" spans="2:4" s="1" customFormat="1" ht="15.75" thickBot="1" x14ac:dyDescent="0.3">
      <c r="B105"/>
      <c r="C105"/>
      <c r="D105" s="7"/>
    </row>
    <row r="106" spans="2:4" s="1" customFormat="1" ht="15.75" thickBot="1" x14ac:dyDescent="0.3">
      <c r="B106" s="109" t="s">
        <v>304</v>
      </c>
      <c r="C106" s="111"/>
      <c r="D106" s="7"/>
    </row>
    <row r="107" spans="2:4" s="1" customFormat="1" x14ac:dyDescent="0.25">
      <c r="B107" s="16" t="s">
        <v>31</v>
      </c>
      <c r="C107" s="8" t="s">
        <v>300</v>
      </c>
      <c r="D107" s="7"/>
    </row>
    <row r="108" spans="2:4" s="1" customFormat="1" x14ac:dyDescent="0.25">
      <c r="B108" s="16" t="s">
        <v>32</v>
      </c>
      <c r="C108" s="8" t="s">
        <v>301</v>
      </c>
      <c r="D108" s="7"/>
    </row>
    <row r="109" spans="2:4" s="1" customFormat="1" x14ac:dyDescent="0.25">
      <c r="B109" s="16" t="s">
        <v>33</v>
      </c>
      <c r="C109" s="8" t="s">
        <v>303</v>
      </c>
      <c r="D109" s="7"/>
    </row>
    <row r="110" spans="2:4" s="1" customFormat="1" ht="15.75" thickBot="1" x14ac:dyDescent="0.3">
      <c r="B110" s="17" t="s">
        <v>34</v>
      </c>
      <c r="C110" s="10" t="s">
        <v>302</v>
      </c>
      <c r="D110" s="7"/>
    </row>
    <row r="111" spans="2:4" s="1" customFormat="1" ht="15.75" thickBot="1" x14ac:dyDescent="0.3">
      <c r="B111" s="7"/>
      <c r="C111" s="7"/>
      <c r="D111" s="7"/>
    </row>
    <row r="112" spans="2:4" s="1" customFormat="1" ht="15.75" thickBot="1" x14ac:dyDescent="0.3">
      <c r="B112" s="19" t="s">
        <v>106</v>
      </c>
      <c r="C112" s="7"/>
      <c r="D112" s="7"/>
    </row>
    <row r="113" spans="2:4" s="1" customFormat="1" x14ac:dyDescent="0.25">
      <c r="B113" s="114" t="s">
        <v>74</v>
      </c>
      <c r="C113" s="7"/>
      <c r="D113" s="7"/>
    </row>
    <row r="114" spans="2:4" s="1" customFormat="1" ht="15.75" thickBot="1" x14ac:dyDescent="0.3">
      <c r="B114" s="115" t="s">
        <v>107</v>
      </c>
      <c r="C114" s="7"/>
      <c r="D114" s="7"/>
    </row>
    <row r="115" spans="2:4" s="1" customFormat="1" ht="15.75" thickBot="1" x14ac:dyDescent="0.3">
      <c r="B115" s="7"/>
      <c r="C115" s="7"/>
      <c r="D115" s="7"/>
    </row>
    <row r="116" spans="2:4" s="1" customFormat="1" ht="15.75" thickBot="1" x14ac:dyDescent="0.3">
      <c r="B116" s="117" t="s">
        <v>112</v>
      </c>
      <c r="C116" s="7"/>
      <c r="D116" s="7"/>
    </row>
    <row r="117" spans="2:4" s="1" customFormat="1" x14ac:dyDescent="0.25">
      <c r="B117" s="114" t="s">
        <v>113</v>
      </c>
      <c r="C117" s="7"/>
      <c r="D117" s="7"/>
    </row>
    <row r="118" spans="2:4" s="1" customFormat="1" ht="15.75" thickBot="1" x14ac:dyDescent="0.3">
      <c r="B118" s="116" t="s">
        <v>114</v>
      </c>
      <c r="C118" s="7"/>
      <c r="D118" s="7"/>
    </row>
    <row r="119" spans="2:4" s="1" customFormat="1" ht="15.75" thickBot="1" x14ac:dyDescent="0.3"/>
    <row r="120" spans="2:4" s="1" customFormat="1" ht="15.75" thickBot="1" x14ac:dyDescent="0.3">
      <c r="B120" s="19" t="s">
        <v>133</v>
      </c>
    </row>
    <row r="121" spans="2:4" s="1" customFormat="1" x14ac:dyDescent="0.25">
      <c r="B121" s="114" t="s">
        <v>143</v>
      </c>
    </row>
    <row r="122" spans="2:4" s="1" customFormat="1" x14ac:dyDescent="0.25">
      <c r="B122" s="114" t="s">
        <v>144</v>
      </c>
    </row>
    <row r="123" spans="2:4" s="1" customFormat="1" x14ac:dyDescent="0.25">
      <c r="B123" s="114" t="s">
        <v>146</v>
      </c>
    </row>
    <row r="124" spans="2:4" s="1" customFormat="1" ht="15.75" thickBot="1" x14ac:dyDescent="0.3">
      <c r="B124" s="115" t="s">
        <v>147</v>
      </c>
      <c r="D124" s="7"/>
    </row>
    <row r="125" spans="2:4" s="1" customFormat="1" ht="15.75" thickBot="1" x14ac:dyDescent="0.3"/>
    <row r="126" spans="2:4" s="1" customFormat="1" x14ac:dyDescent="0.25">
      <c r="B126" s="121" t="s">
        <v>227</v>
      </c>
      <c r="C126" s="6"/>
    </row>
    <row r="127" spans="2:4" s="1" customFormat="1" x14ac:dyDescent="0.25">
      <c r="B127" s="4" t="s">
        <v>228</v>
      </c>
      <c r="C127" s="122">
        <v>14</v>
      </c>
    </row>
    <row r="128" spans="2:4" s="1" customFormat="1" ht="15.75" thickBot="1" x14ac:dyDescent="0.3">
      <c r="B128" s="5" t="s">
        <v>229</v>
      </c>
      <c r="C128" s="123">
        <v>15</v>
      </c>
    </row>
    <row r="129" spans="2:3" s="1" customFormat="1" ht="15.75" thickBot="1" x14ac:dyDescent="0.3"/>
    <row r="130" spans="2:3" ht="15.75" thickBot="1" x14ac:dyDescent="0.3">
      <c r="B130" s="120" t="s">
        <v>215</v>
      </c>
    </row>
    <row r="131" spans="2:3" x14ac:dyDescent="0.25">
      <c r="B131" s="118" t="s">
        <v>188</v>
      </c>
      <c r="C131" s="66"/>
    </row>
    <row r="132" spans="2:3" x14ac:dyDescent="0.25">
      <c r="B132" s="118" t="s">
        <v>189</v>
      </c>
    </row>
    <row r="133" spans="2:3" x14ac:dyDescent="0.25">
      <c r="B133" s="118" t="s">
        <v>190</v>
      </c>
    </row>
    <row r="134" spans="2:3" x14ac:dyDescent="0.25">
      <c r="B134" s="118" t="s">
        <v>191</v>
      </c>
    </row>
    <row r="135" spans="2:3" x14ac:dyDescent="0.25">
      <c r="B135" s="118" t="s">
        <v>192</v>
      </c>
    </row>
    <row r="136" spans="2:3" x14ac:dyDescent="0.25">
      <c r="B136" s="118" t="s">
        <v>193</v>
      </c>
    </row>
    <row r="137" spans="2:3" x14ac:dyDescent="0.25">
      <c r="B137" s="118" t="s">
        <v>194</v>
      </c>
    </row>
    <row r="138" spans="2:3" x14ac:dyDescent="0.25">
      <c r="B138" s="118" t="s">
        <v>195</v>
      </c>
    </row>
    <row r="139" spans="2:3" x14ac:dyDescent="0.25">
      <c r="B139" s="118" t="s">
        <v>196</v>
      </c>
    </row>
    <row r="140" spans="2:3" x14ac:dyDescent="0.25">
      <c r="B140" s="118" t="s">
        <v>197</v>
      </c>
    </row>
    <row r="141" spans="2:3" x14ac:dyDescent="0.25">
      <c r="B141" s="118" t="s">
        <v>198</v>
      </c>
    </row>
    <row r="142" spans="2:3" x14ac:dyDescent="0.25">
      <c r="B142" s="118" t="s">
        <v>199</v>
      </c>
    </row>
    <row r="143" spans="2:3" x14ac:dyDescent="0.25">
      <c r="B143" s="118" t="s">
        <v>200</v>
      </c>
    </row>
    <row r="144" spans="2:3" x14ac:dyDescent="0.25">
      <c r="B144" s="118" t="s">
        <v>201</v>
      </c>
    </row>
    <row r="145" spans="2:2" x14ac:dyDescent="0.25">
      <c r="B145" s="118" t="s">
        <v>202</v>
      </c>
    </row>
    <row r="146" spans="2:2" x14ac:dyDescent="0.25">
      <c r="B146" s="118" t="s">
        <v>203</v>
      </c>
    </row>
    <row r="147" spans="2:2" x14ac:dyDescent="0.25">
      <c r="B147" s="118" t="s">
        <v>204</v>
      </c>
    </row>
    <row r="148" spans="2:2" x14ac:dyDescent="0.25">
      <c r="B148" s="118" t="s">
        <v>205</v>
      </c>
    </row>
    <row r="149" spans="2:2" x14ac:dyDescent="0.25">
      <c r="B149" s="118" t="s">
        <v>206</v>
      </c>
    </row>
    <row r="150" spans="2:2" x14ac:dyDescent="0.25">
      <c r="B150" s="118" t="s">
        <v>207</v>
      </c>
    </row>
    <row r="151" spans="2:2" x14ac:dyDescent="0.25">
      <c r="B151" s="118" t="s">
        <v>208</v>
      </c>
    </row>
    <row r="152" spans="2:2" x14ac:dyDescent="0.25">
      <c r="B152" s="118" t="s">
        <v>209</v>
      </c>
    </row>
    <row r="153" spans="2:2" x14ac:dyDescent="0.25">
      <c r="B153" s="118" t="s">
        <v>210</v>
      </c>
    </row>
    <row r="154" spans="2:2" x14ac:dyDescent="0.25">
      <c r="B154" s="118" t="s">
        <v>211</v>
      </c>
    </row>
    <row r="155" spans="2:2" ht="15.75" thickBot="1" x14ac:dyDescent="0.3">
      <c r="B155" s="119" t="s">
        <v>212</v>
      </c>
    </row>
  </sheetData>
  <mergeCells count="7">
    <mergeCell ref="E32:E33"/>
    <mergeCell ref="E37:E40"/>
    <mergeCell ref="E4:E8"/>
    <mergeCell ref="E12:E15"/>
    <mergeCell ref="E16:E17"/>
    <mergeCell ref="E20:E21"/>
    <mergeCell ref="E25:E2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B59F-BDDD-46BB-B06B-E639B0A6A286}">
  <sheetPr>
    <tabColor rgb="FFFF0000"/>
  </sheetPr>
  <dimension ref="A1:E48"/>
  <sheetViews>
    <sheetView showGridLines="0" workbookViewId="0">
      <selection sqref="A1:D1"/>
    </sheetView>
  </sheetViews>
  <sheetFormatPr defaultRowHeight="15" x14ac:dyDescent="0.25"/>
  <cols>
    <col min="1" max="1" width="1.42578125" style="20" customWidth="1"/>
    <col min="2" max="2" width="26.42578125" style="20" customWidth="1"/>
    <col min="3" max="3" width="33.5703125" style="20" customWidth="1"/>
    <col min="4" max="4" width="35.7109375" style="20" customWidth="1"/>
    <col min="5" max="5" width="66.5703125" style="20" customWidth="1"/>
    <col min="6" max="10" width="9.140625" style="20"/>
    <col min="11" max="11" width="74.140625" style="20" customWidth="1"/>
    <col min="12" max="16384" width="9.140625" style="20"/>
  </cols>
  <sheetData>
    <row r="1" spans="1:5" ht="28.5" customHeight="1" x14ac:dyDescent="0.45">
      <c r="A1" s="193" t="s">
        <v>181</v>
      </c>
      <c r="B1" s="193"/>
      <c r="C1" s="193"/>
      <c r="D1" s="193"/>
    </row>
    <row r="2" spans="1:5" ht="28.5" x14ac:dyDescent="0.45">
      <c r="A2" s="193" t="str">
        <f>CONCATENATE("přihlášce klubu na soutěž Tornádo ",rok_pro_vypocet_veku)</f>
        <v>přihlášce klubu na soutěž Tornádo 2021</v>
      </c>
      <c r="B2" s="193"/>
      <c r="C2" s="193"/>
      <c r="D2" s="193"/>
    </row>
    <row r="3" spans="1:5" s="85" customFormat="1" ht="15" customHeight="1" x14ac:dyDescent="0.45">
      <c r="A3" s="39"/>
      <c r="B3" s="39"/>
      <c r="C3" s="39"/>
      <c r="D3" s="39"/>
    </row>
    <row r="4" spans="1:5" ht="75" customHeight="1" x14ac:dyDescent="0.25">
      <c r="B4" s="194" t="s">
        <v>180</v>
      </c>
      <c r="C4" s="194"/>
      <c r="D4" s="194"/>
    </row>
    <row r="6" spans="1:5" x14ac:dyDescent="0.25">
      <c r="B6" s="195" t="s">
        <v>179</v>
      </c>
      <c r="C6" s="195"/>
      <c r="D6" s="195"/>
    </row>
    <row r="7" spans="1:5" x14ac:dyDescent="0.25">
      <c r="B7" s="161" t="s">
        <v>178</v>
      </c>
      <c r="C7" s="158" t="s">
        <v>177</v>
      </c>
      <c r="D7" s="158" t="s">
        <v>176</v>
      </c>
    </row>
    <row r="8" spans="1:5" x14ac:dyDescent="0.25">
      <c r="B8" s="161" t="s">
        <v>175</v>
      </c>
      <c r="C8" s="162">
        <v>777060218</v>
      </c>
      <c r="D8" s="158" t="s">
        <v>174</v>
      </c>
    </row>
    <row r="9" spans="1:5" x14ac:dyDescent="0.25">
      <c r="B9" s="158"/>
      <c r="C9" s="158"/>
      <c r="D9" s="158"/>
    </row>
    <row r="10" spans="1:5" x14ac:dyDescent="0.25">
      <c r="B10" s="48" t="s">
        <v>173</v>
      </c>
    </row>
    <row r="11" spans="1:5" ht="31.5" customHeight="1" x14ac:dyDescent="0.25">
      <c r="B11" s="163" t="s">
        <v>172</v>
      </c>
      <c r="C11" s="191" t="s">
        <v>171</v>
      </c>
      <c r="D11" s="191"/>
    </row>
    <row r="12" spans="1:5" ht="31.5" customHeight="1" x14ac:dyDescent="0.25">
      <c r="B12" s="163" t="s">
        <v>170</v>
      </c>
      <c r="C12" s="191" t="s">
        <v>169</v>
      </c>
      <c r="D12" s="191"/>
    </row>
    <row r="13" spans="1:5" ht="31.5" customHeight="1" x14ac:dyDescent="0.25">
      <c r="B13" s="163" t="s">
        <v>168</v>
      </c>
      <c r="C13" s="191" t="s">
        <v>167</v>
      </c>
      <c r="D13" s="191"/>
      <c r="E13" s="164"/>
    </row>
    <row r="14" spans="1:5" ht="31.5" customHeight="1" x14ac:dyDescent="0.25">
      <c r="B14" s="159"/>
      <c r="C14" s="165"/>
      <c r="D14" s="165"/>
      <c r="E14" s="164"/>
    </row>
    <row r="15" spans="1:5" ht="31.5" customHeight="1" x14ac:dyDescent="0.25">
      <c r="B15" s="159"/>
      <c r="C15" s="165"/>
      <c r="D15" s="165"/>
      <c r="E15" s="164"/>
    </row>
    <row r="16" spans="1:5" ht="31.5" customHeight="1" x14ac:dyDescent="0.25">
      <c r="B16" s="159"/>
      <c r="C16" s="165"/>
      <c r="D16" s="165"/>
      <c r="E16" s="164"/>
    </row>
    <row r="17" spans="2:5" ht="31.5" customHeight="1" x14ac:dyDescent="0.25">
      <c r="B17" s="159"/>
      <c r="C17" s="165"/>
      <c r="D17" s="165"/>
      <c r="E17" s="164"/>
    </row>
    <row r="18" spans="2:5" ht="31.5" customHeight="1" x14ac:dyDescent="0.25">
      <c r="B18" s="159"/>
      <c r="C18" s="165"/>
      <c r="D18" s="165"/>
      <c r="E18" s="164"/>
    </row>
    <row r="19" spans="2:5" ht="31.5" customHeight="1" x14ac:dyDescent="0.25">
      <c r="B19" s="159"/>
      <c r="C19" s="165"/>
      <c r="D19" s="165"/>
      <c r="E19" s="164"/>
    </row>
    <row r="20" spans="2:5" ht="31.5" customHeight="1" x14ac:dyDescent="0.25">
      <c r="B20" s="159"/>
      <c r="C20" s="165"/>
      <c r="D20" s="165"/>
      <c r="E20" s="164"/>
    </row>
    <row r="21" spans="2:5" ht="3.75" customHeight="1" x14ac:dyDescent="0.25">
      <c r="B21" s="159"/>
      <c r="C21" s="165"/>
      <c r="D21" s="165"/>
      <c r="E21" s="164"/>
    </row>
    <row r="22" spans="2:5" ht="47.25" customHeight="1" x14ac:dyDescent="0.25">
      <c r="B22" s="166" t="s">
        <v>166</v>
      </c>
      <c r="C22" s="191" t="s">
        <v>165</v>
      </c>
      <c r="D22" s="191"/>
    </row>
    <row r="31" spans="2:5" ht="47.25" customHeight="1" x14ac:dyDescent="0.25">
      <c r="B31" s="166" t="s">
        <v>164</v>
      </c>
      <c r="C31" s="191" t="s">
        <v>163</v>
      </c>
      <c r="D31" s="191"/>
    </row>
    <row r="32" spans="2:5" x14ac:dyDescent="0.25">
      <c r="B32" s="164"/>
    </row>
    <row r="48" spans="2:4" ht="31.5" customHeight="1" x14ac:dyDescent="0.25">
      <c r="B48" s="192" t="s">
        <v>162</v>
      </c>
      <c r="C48" s="192"/>
      <c r="D48" s="192"/>
    </row>
  </sheetData>
  <sheetProtection password="AD78" sheet="1" objects="1" scenarios="1" selectLockedCells="1" selectUnlockedCells="1"/>
  <mergeCells count="10">
    <mergeCell ref="C31:D31"/>
    <mergeCell ref="B48:D48"/>
    <mergeCell ref="A2:D2"/>
    <mergeCell ref="A1:D1"/>
    <mergeCell ref="B4:D4"/>
    <mergeCell ref="B6:D6"/>
    <mergeCell ref="C22:D22"/>
    <mergeCell ref="C13:D13"/>
    <mergeCell ref="C12:D12"/>
    <mergeCell ref="C11:D11"/>
  </mergeCells>
  <printOptions horizontalCentered="1"/>
  <pageMargins left="0" right="0" top="0.39370078740157483" bottom="0.39370078740157483"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theme="9"/>
  </sheetPr>
  <dimension ref="A1:I35"/>
  <sheetViews>
    <sheetView showGridLines="0" tabSelected="1" zoomScaleNormal="100" zoomScaleSheetLayoutView="100" workbookViewId="0">
      <selection activeCell="C5" sqref="C5:D5"/>
    </sheetView>
  </sheetViews>
  <sheetFormatPr defaultRowHeight="15" x14ac:dyDescent="0.25"/>
  <cols>
    <col min="1" max="1" width="1.42578125" style="20" customWidth="1"/>
    <col min="2" max="2" width="22.85546875" style="20" customWidth="1"/>
    <col min="3" max="3" width="3.5703125" style="20" bestFit="1" customWidth="1"/>
    <col min="4" max="4" width="33.5703125" style="20" customWidth="1"/>
    <col min="5" max="5" width="35.7109375" style="22" customWidth="1"/>
    <col min="6" max="8" width="9.140625" style="20"/>
    <col min="9" max="9" width="10.140625" style="20" bestFit="1" customWidth="1"/>
    <col min="10" max="16384" width="9.140625" style="20"/>
  </cols>
  <sheetData>
    <row r="1" spans="1:5" ht="28.5" x14ac:dyDescent="0.45">
      <c r="A1" s="193" t="str">
        <f>CONCATENATE("Přihláška klubu na soutěž Tornádo ",rok_pro_vypocet_veku)</f>
        <v>Přihláška klubu na soutěž Tornádo 2021</v>
      </c>
      <c r="B1" s="193"/>
      <c r="C1" s="193"/>
      <c r="D1" s="193"/>
      <c r="E1" s="193"/>
    </row>
    <row r="2" spans="1:5" ht="15.75" customHeight="1" x14ac:dyDescent="0.45">
      <c r="A2" s="43"/>
      <c r="B2" s="43"/>
      <c r="C2" s="43"/>
      <c r="D2" s="21" t="s">
        <v>322</v>
      </c>
      <c r="E2" s="43"/>
    </row>
    <row r="3" spans="1:5" ht="7.5" customHeight="1" x14ac:dyDescent="0.25"/>
    <row r="4" spans="1:5" ht="21.75" thickBot="1" x14ac:dyDescent="0.4">
      <c r="B4" s="201" t="s">
        <v>20</v>
      </c>
      <c r="C4" s="201"/>
      <c r="D4" s="201"/>
      <c r="E4" s="201"/>
    </row>
    <row r="5" spans="1:5" ht="15.75" x14ac:dyDescent="0.25">
      <c r="B5" s="23" t="s">
        <v>4</v>
      </c>
      <c r="C5" s="202"/>
      <c r="D5" s="203"/>
    </row>
    <row r="6" spans="1:5" ht="15.75" x14ac:dyDescent="0.25">
      <c r="B6" s="24" t="s">
        <v>6</v>
      </c>
      <c r="C6" s="206"/>
      <c r="D6" s="207"/>
    </row>
    <row r="7" spans="1:5" ht="15.75" x14ac:dyDescent="0.25">
      <c r="B7" s="24" t="s">
        <v>323</v>
      </c>
      <c r="C7" s="206"/>
      <c r="D7" s="207"/>
    </row>
    <row r="8" spans="1:5" ht="15.75" x14ac:dyDescent="0.25">
      <c r="B8" s="24" t="s">
        <v>324</v>
      </c>
      <c r="C8" s="206"/>
      <c r="D8" s="207"/>
    </row>
    <row r="9" spans="1:5" ht="15.75" x14ac:dyDescent="0.25">
      <c r="B9" s="24" t="s">
        <v>5</v>
      </c>
      <c r="C9" s="206"/>
      <c r="D9" s="207"/>
    </row>
    <row r="10" spans="1:5" ht="15.75" x14ac:dyDescent="0.25">
      <c r="B10" s="24" t="s">
        <v>7</v>
      </c>
      <c r="C10" s="208"/>
      <c r="D10" s="209"/>
    </row>
    <row r="11" spans="1:5" ht="15.75" x14ac:dyDescent="0.25">
      <c r="B11" s="24" t="s">
        <v>8</v>
      </c>
      <c r="C11" s="206"/>
      <c r="D11" s="207"/>
    </row>
    <row r="12" spans="1:5" ht="16.5" thickBot="1" x14ac:dyDescent="0.3">
      <c r="B12" s="25" t="s">
        <v>24</v>
      </c>
      <c r="C12" s="204"/>
      <c r="D12" s="205"/>
    </row>
    <row r="13" spans="1:5" ht="15.75" thickBot="1" x14ac:dyDescent="0.3"/>
    <row r="14" spans="1:5" ht="15.75" x14ac:dyDescent="0.25">
      <c r="B14" s="211" t="s">
        <v>9</v>
      </c>
      <c r="C14" s="26" t="s">
        <v>10</v>
      </c>
      <c r="D14" s="32"/>
      <c r="E14" s="196"/>
    </row>
    <row r="15" spans="1:5" ht="15.75" x14ac:dyDescent="0.25">
      <c r="B15" s="212"/>
      <c r="C15" s="27" t="s">
        <v>11</v>
      </c>
      <c r="D15" s="33"/>
      <c r="E15" s="196"/>
    </row>
    <row r="16" spans="1:5" ht="15.75" x14ac:dyDescent="0.25">
      <c r="B16" s="212"/>
      <c r="C16" s="27" t="s">
        <v>12</v>
      </c>
      <c r="D16" s="33"/>
      <c r="E16" s="196"/>
    </row>
    <row r="17" spans="1:9" ht="15.75" x14ac:dyDescent="0.25">
      <c r="B17" s="212"/>
      <c r="C17" s="27" t="s">
        <v>13</v>
      </c>
      <c r="D17" s="33"/>
      <c r="E17" s="196"/>
    </row>
    <row r="18" spans="1:9" ht="15.75" x14ac:dyDescent="0.25">
      <c r="B18" s="212"/>
      <c r="C18" s="27" t="s">
        <v>14</v>
      </c>
      <c r="D18" s="33"/>
      <c r="E18" s="196"/>
    </row>
    <row r="19" spans="1:9" ht="15.75" x14ac:dyDescent="0.25">
      <c r="B19" s="212"/>
      <c r="C19" s="27" t="s">
        <v>15</v>
      </c>
      <c r="D19" s="33"/>
      <c r="E19" s="196"/>
    </row>
    <row r="20" spans="1:9" ht="15.75" x14ac:dyDescent="0.25">
      <c r="B20" s="212"/>
      <c r="C20" s="27" t="s">
        <v>16</v>
      </c>
      <c r="D20" s="33"/>
      <c r="E20" s="196"/>
    </row>
    <row r="21" spans="1:9" ht="16.5" thickBot="1" x14ac:dyDescent="0.3">
      <c r="B21" s="213"/>
      <c r="C21" s="28" t="s">
        <v>17</v>
      </c>
      <c r="D21" s="34"/>
      <c r="E21" s="196"/>
    </row>
    <row r="22" spans="1:9" ht="15.75" thickBot="1" x14ac:dyDescent="0.3"/>
    <row r="23" spans="1:9" ht="31.5" customHeight="1" x14ac:dyDescent="0.25">
      <c r="B23" s="29" t="s">
        <v>21</v>
      </c>
      <c r="C23" s="197"/>
      <c r="D23" s="198"/>
      <c r="E23" s="44"/>
    </row>
    <row r="24" spans="1:9" ht="31.5" customHeight="1" thickBot="1" x14ac:dyDescent="0.3">
      <c r="B24" s="30" t="s">
        <v>25</v>
      </c>
      <c r="C24" s="199"/>
      <c r="D24" s="200"/>
      <c r="E24" s="44"/>
    </row>
    <row r="26" spans="1:9" x14ac:dyDescent="0.25">
      <c r="A26" s="210" t="s">
        <v>73</v>
      </c>
      <c r="B26" s="210"/>
      <c r="C26" s="210"/>
      <c r="D26" s="210"/>
      <c r="E26" s="210"/>
      <c r="I26" s="65"/>
    </row>
    <row r="27" spans="1:9" ht="7.5" customHeight="1" x14ac:dyDescent="0.25">
      <c r="I27" s="65"/>
    </row>
    <row r="28" spans="1:9" ht="18.75" x14ac:dyDescent="0.3">
      <c r="B28" s="31" t="s">
        <v>28</v>
      </c>
      <c r="C28" s="216">
        <f>termin_uzaverky</f>
        <v>44505</v>
      </c>
      <c r="D28" s="216"/>
      <c r="E28" s="216"/>
    </row>
    <row r="29" spans="1:9" ht="18.75" x14ac:dyDescent="0.3">
      <c r="B29" s="31" t="s">
        <v>109</v>
      </c>
      <c r="C29" s="215">
        <f ca="1">IF(TODAY()&gt;C28,"Uzávěrka již proběhla, kontaktujte nás pro individuální přihlášení.",IF(DATEDIF(TODAY(),C28,"d")=0,"Uzávěrka je dnes.",DATEDIF(TODAY(),C28,"d")))</f>
        <v>9</v>
      </c>
      <c r="D29" s="215"/>
      <c r="E29" s="215"/>
    </row>
    <row r="30" spans="1:9" ht="18.75" x14ac:dyDescent="0.3">
      <c r="B30" s="31" t="s">
        <v>110</v>
      </c>
      <c r="C30" s="215">
        <f ca="1">IF(TODAY()&gt;den_konaní_rocniku,"Soutěž již proběhla, pro další ročník si prosím stáhněte novou přihlášku.",IF(DATEDIF(TODAY(),den_konaní_rocniku,"d")=0,"Soutěž právě probíhá.",DATEDIF(TODAY(),den_konaní_rocniku,"d")))</f>
        <v>25</v>
      </c>
      <c r="D30" s="215"/>
      <c r="E30" s="215"/>
    </row>
    <row r="31" spans="1:9" ht="7.5" customHeight="1" x14ac:dyDescent="0.25"/>
    <row r="32" spans="1:9" ht="30" customHeight="1" thickBot="1" x14ac:dyDescent="0.3">
      <c r="A32" s="217" t="s">
        <v>123</v>
      </c>
      <c r="B32" s="217"/>
      <c r="C32" s="217"/>
      <c r="D32" s="217"/>
      <c r="E32" s="217"/>
    </row>
    <row r="33" spans="1:9" ht="7.5" customHeight="1" x14ac:dyDescent="0.25">
      <c r="A33" s="68"/>
      <c r="B33" s="79"/>
      <c r="C33" s="79"/>
      <c r="D33" s="79"/>
      <c r="E33" s="79"/>
    </row>
    <row r="34" spans="1:9" ht="66" customHeight="1" x14ac:dyDescent="0.25">
      <c r="A34" s="74"/>
      <c r="B34" s="218" t="s">
        <v>140</v>
      </c>
      <c r="C34" s="218"/>
      <c r="D34" s="218"/>
      <c r="E34" s="218"/>
      <c r="I34" s="36"/>
    </row>
    <row r="35" spans="1:9" x14ac:dyDescent="0.25">
      <c r="A35" s="214" t="s">
        <v>30</v>
      </c>
      <c r="B35" s="214"/>
      <c r="C35" s="214"/>
      <c r="D35" s="214"/>
      <c r="E35" s="214"/>
    </row>
  </sheetData>
  <sheetProtection password="AD78" sheet="1" objects="1" scenarios="1" selectLockedCells="1"/>
  <mergeCells count="21">
    <mergeCell ref="A26:E26"/>
    <mergeCell ref="B14:B21"/>
    <mergeCell ref="A35:E35"/>
    <mergeCell ref="C29:E29"/>
    <mergeCell ref="C30:E30"/>
    <mergeCell ref="C28:E28"/>
    <mergeCell ref="A32:E32"/>
    <mergeCell ref="B34:E34"/>
    <mergeCell ref="A1:E1"/>
    <mergeCell ref="E14:E21"/>
    <mergeCell ref="C23:D23"/>
    <mergeCell ref="C24:D24"/>
    <mergeCell ref="B4:E4"/>
    <mergeCell ref="C5:D5"/>
    <mergeCell ref="C12:D12"/>
    <mergeCell ref="C11:D11"/>
    <mergeCell ref="C10:D10"/>
    <mergeCell ref="C9:D9"/>
    <mergeCell ref="C8:D8"/>
    <mergeCell ref="C7:D7"/>
    <mergeCell ref="C6:D6"/>
  </mergeCells>
  <conditionalFormatting sqref="C23:D24 C5:D12 D14">
    <cfRule type="expression" dxfId="145" priority="1">
      <formula>C5=""</formula>
    </cfRule>
  </conditionalFormatting>
  <dataValidations count="1">
    <dataValidation type="whole" allowBlank="1" showInputMessage="1" showErrorMessage="1" errorTitle="Tornádo říká:" error="Možný počet přihlášek je 1 - 20. V případě, že chcete do soutěže přihlásit více než 20 formací, prosíme o vyplnění dalšího souboru." sqref="C24:D24" xr:uid="{8DEF00D8-EC87-4AB3-AFE6-984B77F12EFD}">
      <formula1>1</formula1>
      <formula2>20</formula2>
    </dataValidation>
  </dataValidations>
  <pageMargins left="0.31496062992125984" right="0.31496062992125984" top="0.59055118110236227" bottom="0.59055118110236227"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9"/>
  </sheetPr>
  <dimension ref="A1:J34"/>
  <sheetViews>
    <sheetView showGridLines="0" zoomScaleNormal="100" zoomScaleSheetLayoutView="100" workbookViewId="0">
      <selection activeCell="G16" sqref="G16"/>
    </sheetView>
  </sheetViews>
  <sheetFormatPr defaultRowHeight="15" x14ac:dyDescent="0.25"/>
  <cols>
    <col min="1" max="1" width="1.42578125" style="20" customWidth="1"/>
    <col min="2" max="2" width="3.5703125" style="20" customWidth="1"/>
    <col min="3" max="3" width="25.140625" style="20" customWidth="1"/>
    <col min="4" max="4" width="7.28515625" style="20" customWidth="1"/>
    <col min="5" max="5" width="9.28515625" style="20" customWidth="1"/>
    <col min="6" max="6" width="5.28515625" style="20" customWidth="1"/>
    <col min="7" max="7" width="35" style="20" customWidth="1"/>
    <col min="8" max="8" width="10.28515625" style="20" customWidth="1"/>
    <col min="9" max="9" width="84.85546875" style="20" customWidth="1"/>
    <col min="10" max="16384" width="9.140625" style="20"/>
  </cols>
  <sheetData>
    <row r="1" spans="1:10" ht="28.5" x14ac:dyDescent="0.45">
      <c r="A1" s="228" t="str">
        <f>IF('Základní informace o klubu'!C5=0,data!C8,'Základní informace o klubu'!C5)</f>
        <v>Vyplňte, prosím, název klubu na listu: "Základní informace o klubu".</v>
      </c>
      <c r="B1" s="228"/>
      <c r="C1" s="228"/>
      <c r="D1" s="228"/>
      <c r="E1" s="228"/>
      <c r="F1" s="228"/>
      <c r="G1" s="228"/>
      <c r="H1" s="228"/>
    </row>
    <row r="2" spans="1:10" x14ac:dyDescent="0.25">
      <c r="A2" s="210" t="s">
        <v>72</v>
      </c>
      <c r="B2" s="210"/>
      <c r="C2" s="210"/>
      <c r="D2" s="210"/>
      <c r="E2" s="210"/>
      <c r="F2" s="210"/>
      <c r="G2" s="210"/>
      <c r="H2" s="210"/>
    </row>
    <row r="3" spans="1:10" x14ac:dyDescent="0.25">
      <c r="A3" s="210" t="s">
        <v>119</v>
      </c>
      <c r="B3" s="210"/>
      <c r="C3" s="210"/>
      <c r="D3" s="210"/>
      <c r="E3" s="210"/>
      <c r="F3" s="210"/>
      <c r="G3" s="210"/>
      <c r="H3" s="210"/>
    </row>
    <row r="5" spans="1:10" ht="21.75" thickBot="1" x14ac:dyDescent="0.4">
      <c r="B5" s="201" t="s">
        <v>65</v>
      </c>
      <c r="C5" s="201"/>
    </row>
    <row r="6" spans="1:10" ht="15.75" x14ac:dyDescent="0.25">
      <c r="B6" s="225" t="s">
        <v>63</v>
      </c>
      <c r="C6" s="226"/>
      <c r="D6" s="227"/>
      <c r="E6" s="233">
        <f>COUNTIF(seznam_treneru,"*")</f>
        <v>0</v>
      </c>
      <c r="F6" s="234"/>
    </row>
    <row r="7" spans="1:10" ht="15.75" x14ac:dyDescent="0.25">
      <c r="B7" s="222" t="s">
        <v>62</v>
      </c>
      <c r="C7" s="223"/>
      <c r="D7" s="224"/>
      <c r="E7" s="219">
        <f>celkem_mazoretek</f>
        <v>0</v>
      </c>
      <c r="F7" s="220"/>
    </row>
    <row r="8" spans="1:10" ht="15.75" x14ac:dyDescent="0.25">
      <c r="B8" s="222" t="s">
        <v>64</v>
      </c>
      <c r="C8" s="223"/>
      <c r="D8" s="224"/>
      <c r="E8" s="219">
        <f>celkem_formaci</f>
        <v>0</v>
      </c>
      <c r="F8" s="220"/>
    </row>
    <row r="9" spans="1:10" ht="15.75" x14ac:dyDescent="0.25">
      <c r="B9" s="222" t="s">
        <v>22</v>
      </c>
      <c r="C9" s="223"/>
      <c r="D9" s="224"/>
      <c r="E9" s="219">
        <f ca="1">SUM(F15:F34)</f>
        <v>0</v>
      </c>
      <c r="F9" s="220"/>
      <c r="G9" s="36"/>
    </row>
    <row r="10" spans="1:10" ht="16.5" thickBot="1" x14ac:dyDescent="0.3">
      <c r="B10" s="230" t="s">
        <v>26</v>
      </c>
      <c r="C10" s="231"/>
      <c r="D10" s="232"/>
      <c r="E10" s="236">
        <f ca="1">E9*cena_za_start</f>
        <v>0</v>
      </c>
      <c r="F10" s="237"/>
    </row>
    <row r="11" spans="1:10" ht="8.25" customHeight="1" x14ac:dyDescent="0.25">
      <c r="B11" s="229"/>
      <c r="C11" s="229"/>
      <c r="D11" s="229"/>
      <c r="E11" s="235"/>
      <c r="F11" s="235"/>
    </row>
    <row r="12" spans="1:10" ht="8.25" customHeight="1" x14ac:dyDescent="0.25"/>
    <row r="13" spans="1:10" ht="21.75" thickBot="1" x14ac:dyDescent="0.4">
      <c r="B13" s="221" t="s">
        <v>319</v>
      </c>
      <c r="C13" s="221"/>
      <c r="D13" s="221"/>
      <c r="E13" s="221"/>
      <c r="F13" s="221"/>
      <c r="G13" s="221"/>
      <c r="H13" s="221"/>
    </row>
    <row r="14" spans="1:10" ht="16.5" thickBot="1" x14ac:dyDescent="0.3">
      <c r="B14" s="54"/>
      <c r="C14" s="55" t="s">
        <v>70</v>
      </c>
      <c r="D14" s="56" t="s">
        <v>67</v>
      </c>
      <c r="E14" s="56" t="s">
        <v>68</v>
      </c>
      <c r="F14" s="56" t="s">
        <v>69</v>
      </c>
      <c r="G14" s="56" t="s">
        <v>115</v>
      </c>
      <c r="H14" s="57" t="s">
        <v>66</v>
      </c>
      <c r="I14" s="37" t="str">
        <f ca="1">IF(COUNTIF(E15:E34,data!$C$22)&gt;=1,"Důvod chybového hlášení","")</f>
        <v/>
      </c>
    </row>
    <row r="15" spans="1:10" ht="15.75" x14ac:dyDescent="0.25">
      <c r="A15" s="105">
        <v>1</v>
      </c>
      <c r="B15" s="157" t="s">
        <v>10</v>
      </c>
      <c r="C15" s="59" t="str">
        <f ca="1">IF(celkem_formaci&gt;=A15,IF(INDIRECT("'"&amp;data!B131&amp;"'!"&amp;ADDRESS(ROW('Přihláška č. 1'!$D$8),COLUMN('Přihláška č. 1'!$D$8),4),TRUE)=0,"",INDIRECT("'"&amp;data!B131&amp;"'!"&amp;ADDRESS(ROW('Přihláška č. 1'!$D$8),COLUMN('Přihláška č. 1'!$D$8),4),TRUE)),"")</f>
        <v/>
      </c>
      <c r="D15" s="60" t="str">
        <f ca="1">IF(celkem_formaci&gt;=A15,IF(INDIRECT("'"&amp;data!B131&amp;"'!"&amp;ADDRESS(ROW('Přihláška č. 1'!$D$7),COLUMN('Přihláška č. 1'!$D$7),4),TRUE)=0,"",INDIRECT("'"&amp;data!B131&amp;"'!"&amp;ADDRESS(ROW('Přihláška č. 1'!$D$7),COLUMN('Přihláška č. 1'!$D$7),4),TRUE)/60),"")</f>
        <v/>
      </c>
      <c r="E15" s="59" t="str">
        <f ca="1">IF(celkem_formaci&gt;=A15,IFERROR(CONCATENATE(VLOOKUP(INDIRECT("'"&amp;data!B131&amp;"'!"&amp;ADDRESS(ROW('Přihláška č. 1'!$D$4),COLUMN('Přihláška č. 1'!$D$4),4),TRUE),tabulka_zkratky_soutezni_kategorie,2,0)," ",VLOOKUP(INDIRECT("'"&amp;data!B131&amp;"'!"&amp;ADDRESS(ROW('Přihláška č. 1'!$D$13),COLUMN('Přihláška č. 1'!$D$13),4),TRUE),tabulka_zkratky_vekova_kategorie,2,0)),chyba_zkratky_soutezni_kategorie),"")</f>
        <v/>
      </c>
      <c r="F15" s="59" t="str">
        <f ca="1">IF(celkem_formaci&gt;=A15,IF(INDIRECT("'"&amp;data!B131&amp;"'!"&amp;ADDRESS(ROW('Přihláška č. 1'!$D$6),COLUMN('Přihláška č. 1'!$D$6),4),TRUE)=0,"",INDIRECT("'"&amp;data!B131&amp;"'!"&amp;ADDRESS(ROW('Přihláška č. 1'!$D$6),COLUMN('Přihláška č. 1'!$D$6),4),TRUE)),"")</f>
        <v/>
      </c>
      <c r="G15" s="59" t="str">
        <f ca="1">TRIM(IF(celkem_formaci&gt;=A15,IF(F15=1,INDIRECT("'"&amp;data!B131&amp;"'!"&amp;ADDRESS(ROW('Přihláška č. 1'!$C$16),COLUMN('Přihláška č. 1'!$C$16),4),TRUE)&amp;" "&amp; LEFT(INDIRECT("'"&amp;data!B131&amp;"'!"&amp;ADDRESS(ROW('Přihláška č. 1'!$D$16),COLUMN('Přihláška č. 1'!$D$16),4),TRUE),1)&amp; ".",IF(F15=2,INDIRECT("'"&amp;data!B131&amp;"'!"&amp;ADDRESS(ROW('Přihláška č. 1'!$C$16),COLUMN('Přihláška č. 1'!$C$16),4),TRUE)&amp;" "&amp; LEFT(INDIRECT("'"&amp;data!B131&amp;"'!"&amp;ADDRESS(ROW('Přihláška č. 1'!$D$16),COLUMN('Přihláška č. 1'!$D$16),4),TRUE),1)&amp; "., " &amp;INDIRECT("'"&amp;data!B131&amp;"'!"&amp;ADDRESS(ROW('Přihláška č. 1'!$C$17),COLUMN('Přihláška č. 1'!$C$17),4),TRUE)&amp;" "&amp;LEFT(INDIRECT("'"&amp;data!B131&amp;"'!"&amp;ADDRESS(ROW('Přihláška č. 1'!$D$17),COLUMN('Přihláška č. 1'!$D$17),4),TRUE),1)&amp; ".",IF(F15=3,INDIRECT("'"&amp;data!B131&amp;"'!"&amp;ADDRESS(ROW('Přihláška č. 1'!$C$16),COLUMN('Přihláška č. 1'!$C$16),4),TRUE)&amp;" "&amp; LEFT(INDIRECT("'"&amp;data!B131&amp;"'!"&amp;ADDRESS(ROW('Přihláška č. 1'!$D$16),COLUMN('Přihláška č. 1'!$D$16),4),TRUE),1)&amp; "., " &amp;INDIRECT("'"&amp;data!B131&amp;"'!"&amp;ADDRESS(ROW('Přihláška č. 1'!$C$17),COLUMN('Přihláška č. 1'!$C$17),4),TRUE)&amp;" "&amp;LEFT(INDIRECT("'"&amp;data!B131&amp;"'!"&amp;ADDRESS(ROW('Přihláška č. 1'!$D$17),COLUMN('Přihláška č. 1'!$D$17),4),TRUE),1)&amp; "., "&amp;INDIRECT("'"&amp;data!B131&amp;"'!"&amp;ADDRESS(ROW('Přihláška č. 1'!$C$18),COLUMN('Přihláška č. 1'!$C$18),4),TRUE)&amp;" "&amp;LEFT(INDIRECT("'"&amp;data!B131&amp;"'!"&amp;ADDRESS(ROW('Přihláška č. 1'!$D$18),COLUMN('Přihláška č. 1'!$D$18),4),TRUE),1)&amp; ".",""))),""))</f>
        <v/>
      </c>
      <c r="H15" s="58">
        <f t="shared" ref="H15:H34" si="0">IF(celkem_formaci&gt;=A15,IF(F15="",,F15*cena_za_start),0)</f>
        <v>0</v>
      </c>
      <c r="I15" s="20" t="str">
        <f ca="1">IF(A15&lt;=celkem_formaci,IF(INDIRECT("'"&amp;data!B131&amp;"'!"&amp;ADDRESS(ROW('Přihláška č. 1'!$F$8),COLUMN('Přihláška č. 1'!$F$8),4),TRUE)=chyba_kumulativni,data!B131&amp;" "&amp;chyba_listu_prihlasky,""),"")</f>
        <v/>
      </c>
      <c r="J15" s="38"/>
    </row>
    <row r="16" spans="1:10" ht="15.75" x14ac:dyDescent="0.25">
      <c r="A16" s="105">
        <v>2</v>
      </c>
      <c r="B16" s="50" t="s">
        <v>11</v>
      </c>
      <c r="C16" s="61" t="str">
        <f ca="1">IF(celkem_formaci&gt;=A16,IF(INDIRECT("'"&amp;data!B132&amp;"'!"&amp;ADDRESS(ROW('Přihláška č. 1'!$D$8),COLUMN('Přihláška č. 1'!$D$8),4),TRUE)=0,"",INDIRECT("'"&amp;data!B132&amp;"'!"&amp;ADDRESS(ROW('Přihláška č. 1'!$D$8),COLUMN('Přihláška č. 1'!$D$8),4),TRUE)),"")</f>
        <v/>
      </c>
      <c r="D16" s="62" t="str">
        <f ca="1">IF(celkem_formaci&gt;=A16,IF(INDIRECT("'"&amp;data!B132&amp;"'!"&amp;ADDRESS(ROW('Přihláška č. 1'!$D$7),COLUMN('Přihláška č. 1'!$D$7),4),TRUE)=0,"",INDIRECT("'"&amp;data!B132&amp;"'!"&amp;ADDRESS(ROW('Přihláška č. 1'!$D$7),COLUMN('Přihláška č. 1'!$D$7),4),TRUE)/60),"")</f>
        <v/>
      </c>
      <c r="E16" s="61" t="str">
        <f ca="1">IF(celkem_formaci&gt;=A16,IFERROR(CONCATENATE(VLOOKUP(INDIRECT("'"&amp;data!B132&amp;"'!"&amp;ADDRESS(ROW('Přihláška č. 1'!$D$4),COLUMN('Přihláška č. 1'!$D$4),4),TRUE),tabulka_zkratky_soutezni_kategorie,2,0)," ",VLOOKUP(INDIRECT("'"&amp;data!B132&amp;"'!"&amp;ADDRESS(ROW('Přihláška č. 1'!$D$13),COLUMN('Přihláška č. 1'!$D$13),4),TRUE),tabulka_zkratky_vekova_kategorie,2,0)),chyba_zkratky_soutezni_kategorie),"")</f>
        <v/>
      </c>
      <c r="F16" s="61" t="str">
        <f ca="1">IF(celkem_formaci&gt;=A16,IF(INDIRECT("'"&amp;data!B132&amp;"'!"&amp;ADDRESS(ROW('Přihláška č. 1'!$D$6),COLUMN('Přihláška č. 1'!$D$6),4),TRUE)=0,"",INDIRECT("'"&amp;data!B132&amp;"'!"&amp;ADDRESS(ROW('Přihláška č. 1'!$D$6),COLUMN('Přihláška č. 1'!$D$6),4),TRUE)),"")</f>
        <v/>
      </c>
      <c r="G16" s="61" t="str">
        <f ca="1">TRIM(IF(celkem_formaci&gt;=A16,IF(F16=1,INDIRECT("'"&amp;data!B132&amp;"'!"&amp;ADDRESS(ROW('Přihláška č. 1'!$C$16),COLUMN('Přihláška č. 1'!$C$16),4),TRUE)&amp;" "&amp; LEFT(INDIRECT("'"&amp;data!B132&amp;"'!"&amp;ADDRESS(ROW('Přihláška č. 1'!$D$16),COLUMN('Přihláška č. 1'!$D$16),4),TRUE),1)&amp; ".",IF(F16=2,INDIRECT("'"&amp;data!B132&amp;"'!"&amp;ADDRESS(ROW('Přihláška č. 1'!$C$16),COLUMN('Přihláška č. 1'!$C$16),4),TRUE)&amp;" "&amp; LEFT(INDIRECT("'"&amp;data!B132&amp;"'!"&amp;ADDRESS(ROW('Přihláška č. 1'!$D$16),COLUMN('Přihláška č. 1'!$D$16),4),TRUE),1)&amp; "., " &amp;INDIRECT("'"&amp;data!B132&amp;"'!"&amp;ADDRESS(ROW('Přihláška č. 1'!$C$17),COLUMN('Přihláška č. 1'!$C$17),4),TRUE)&amp;" "&amp;LEFT(INDIRECT("'"&amp;data!B132&amp;"'!"&amp;ADDRESS(ROW('Přihláška č. 1'!$D$17),COLUMN('Přihláška č. 1'!$D$17),4),TRUE),1)&amp; ".",IF(F16=3,INDIRECT("'"&amp;data!B132&amp;"'!"&amp;ADDRESS(ROW('Přihláška č. 1'!$C$16),COLUMN('Přihláška č. 1'!$C$16),4),TRUE)&amp;" "&amp; LEFT(INDIRECT("'"&amp;data!B132&amp;"'!"&amp;ADDRESS(ROW('Přihláška č. 1'!$D$16),COLUMN('Přihláška č. 1'!$D$16),4),TRUE),1)&amp; "., " &amp;INDIRECT("'"&amp;data!B132&amp;"'!"&amp;ADDRESS(ROW('Přihláška č. 1'!$C$17),COLUMN('Přihláška č. 1'!$C$17),4),TRUE)&amp;" "&amp;LEFT(INDIRECT("'"&amp;data!B132&amp;"'!"&amp;ADDRESS(ROW('Přihláška č. 1'!$D$17),COLUMN('Přihláška č. 1'!$D$17),4),TRUE),1)&amp; "., "&amp;INDIRECT("'"&amp;data!B132&amp;"'!"&amp;ADDRESS(ROW('Přihláška č. 1'!$C$18),COLUMN('Přihláška č. 1'!$C$18),4),TRUE)&amp;" "&amp;LEFT(INDIRECT("'"&amp;data!B132&amp;"'!"&amp;ADDRESS(ROW('Přihláška č. 1'!$D$18),COLUMN('Přihláška č. 1'!$D$18),4),TRUE),1)&amp; ".",""))),""))</f>
        <v/>
      </c>
      <c r="H16" s="51">
        <f t="shared" si="0"/>
        <v>0</v>
      </c>
      <c r="I16" s="20" t="str">
        <f ca="1">IF(A16&lt;=celkem_formaci,IF(INDIRECT("'"&amp;data!B132&amp;"'!"&amp;ADDRESS(ROW('Přihláška č. 1'!$F$8),COLUMN('Přihláška č. 1'!$F$8),4),TRUE)=chyba_kumulativni,data!B132&amp;" "&amp;chyba_listu_prihlasky,""),"")</f>
        <v/>
      </c>
    </row>
    <row r="17" spans="1:9" ht="15.75" x14ac:dyDescent="0.25">
      <c r="A17" s="105">
        <v>3</v>
      </c>
      <c r="B17" s="50" t="s">
        <v>12</v>
      </c>
      <c r="C17" s="61" t="str">
        <f ca="1">IF(celkem_formaci&gt;=A17,IF(INDIRECT("'"&amp;data!B133&amp;"'!"&amp;ADDRESS(ROW('Přihláška č. 1'!$D$8),COLUMN('Přihláška č. 1'!$D$8),4),TRUE)=0,"",INDIRECT("'"&amp;data!B133&amp;"'!"&amp;ADDRESS(ROW('Přihláška č. 1'!$D$8),COLUMN('Přihláška č. 1'!$D$8),4),TRUE)),"")</f>
        <v/>
      </c>
      <c r="D17" s="62" t="str">
        <f ca="1">IF(celkem_formaci&gt;=A17,IF(INDIRECT("'"&amp;data!B133&amp;"'!"&amp;ADDRESS(ROW('Přihláška č. 1'!$D$7),COLUMN('Přihláška č. 1'!$D$7),4),TRUE)=0,"",INDIRECT("'"&amp;data!B133&amp;"'!"&amp;ADDRESS(ROW('Přihláška č. 1'!$D$7),COLUMN('Přihláška č. 1'!$D$7),4),TRUE)/60),"")</f>
        <v/>
      </c>
      <c r="E17" s="61" t="str">
        <f ca="1">IF(celkem_formaci&gt;=A17,IFERROR(CONCATENATE(VLOOKUP(INDIRECT("'"&amp;data!B133&amp;"'!"&amp;ADDRESS(ROW('Přihláška č. 1'!$D$4),COLUMN('Přihláška č. 1'!$D$4),4),TRUE),tabulka_zkratky_soutezni_kategorie,2,0)," ",VLOOKUP(INDIRECT("'"&amp;data!B133&amp;"'!"&amp;ADDRESS(ROW('Přihláška č. 1'!$D$13),COLUMN('Přihláška č. 1'!$D$13),4),TRUE),tabulka_zkratky_vekova_kategorie,2,0)),chyba_zkratky_soutezni_kategorie),"")</f>
        <v/>
      </c>
      <c r="F17" s="61" t="str">
        <f ca="1">IF(celkem_formaci&gt;=A17,IF(INDIRECT("'"&amp;data!B133&amp;"'!"&amp;ADDRESS(ROW('Přihláška č. 1'!$D$6),COLUMN('Přihláška č. 1'!$D$6),4),TRUE)=0,"",INDIRECT("'"&amp;data!B133&amp;"'!"&amp;ADDRESS(ROW('Přihláška č. 1'!$D$6),COLUMN('Přihláška č. 1'!$D$6),4),TRUE)),"")</f>
        <v/>
      </c>
      <c r="G17" s="61" t="str">
        <f ca="1">TRIM(IF(celkem_formaci&gt;=A17,IF(F17=1,INDIRECT("'"&amp;data!B133&amp;"'!"&amp;ADDRESS(ROW('Přihláška č. 1'!$C$16),COLUMN('Přihláška č. 1'!$C$16),4),TRUE)&amp;" "&amp; LEFT(INDIRECT("'"&amp;data!B133&amp;"'!"&amp;ADDRESS(ROW('Přihláška č. 1'!$D$16),COLUMN('Přihláška č. 1'!$D$16),4),TRUE),1)&amp; ".",IF(F17=2,INDIRECT("'"&amp;data!B133&amp;"'!"&amp;ADDRESS(ROW('Přihláška č. 1'!$C$16),COLUMN('Přihláška č. 1'!$C$16),4),TRUE)&amp;" "&amp; LEFT(INDIRECT("'"&amp;data!B133&amp;"'!"&amp;ADDRESS(ROW('Přihláška č. 1'!$D$16),COLUMN('Přihláška č. 1'!$D$16),4),TRUE),1)&amp; "., " &amp;INDIRECT("'"&amp;data!B133&amp;"'!"&amp;ADDRESS(ROW('Přihláška č. 1'!$C$17),COLUMN('Přihláška č. 1'!$C$17),4),TRUE)&amp;" "&amp;LEFT(INDIRECT("'"&amp;data!B133&amp;"'!"&amp;ADDRESS(ROW('Přihláška č. 1'!$D$17),COLUMN('Přihláška č. 1'!$D$17),4),TRUE),1)&amp; ".",IF(F17=3,INDIRECT("'"&amp;data!B133&amp;"'!"&amp;ADDRESS(ROW('Přihláška č. 1'!$C$16),COLUMN('Přihláška č. 1'!$C$16),4),TRUE)&amp;" "&amp; LEFT(INDIRECT("'"&amp;data!B133&amp;"'!"&amp;ADDRESS(ROW('Přihláška č. 1'!$D$16),COLUMN('Přihláška č. 1'!$D$16),4),TRUE),1)&amp; "., " &amp;INDIRECT("'"&amp;data!B133&amp;"'!"&amp;ADDRESS(ROW('Přihláška č. 1'!$C$17),COLUMN('Přihláška č. 1'!$C$17),4),TRUE)&amp;" "&amp;LEFT(INDIRECT("'"&amp;data!B133&amp;"'!"&amp;ADDRESS(ROW('Přihláška č. 1'!$D$17),COLUMN('Přihláška č. 1'!$D$17),4),TRUE),1)&amp; "., "&amp;INDIRECT("'"&amp;data!B133&amp;"'!"&amp;ADDRESS(ROW('Přihláška č. 1'!$C$18),COLUMN('Přihláška č. 1'!$C$18),4),TRUE)&amp;" "&amp;LEFT(INDIRECT("'"&amp;data!B133&amp;"'!"&amp;ADDRESS(ROW('Přihláška č. 1'!$D$18),COLUMN('Přihláška č. 1'!$D$18),4),TRUE),1)&amp; ".",""))),""))</f>
        <v/>
      </c>
      <c r="H17" s="51">
        <f t="shared" si="0"/>
        <v>0</v>
      </c>
      <c r="I17" s="20" t="str">
        <f ca="1">IF(A17&lt;=celkem_formaci,IF(INDIRECT("'"&amp;data!B133&amp;"'!"&amp;ADDRESS(ROW('Přihláška č. 1'!$F$8),COLUMN('Přihláška č. 1'!$F$8),4),TRUE)=chyba_kumulativni,data!B133&amp;" "&amp;chyba_listu_prihlasky,""),"")</f>
        <v/>
      </c>
    </row>
    <row r="18" spans="1:9" ht="15.75" x14ac:dyDescent="0.25">
      <c r="A18" s="105">
        <v>4</v>
      </c>
      <c r="B18" s="50" t="s">
        <v>13</v>
      </c>
      <c r="C18" s="61" t="str">
        <f ca="1">IF(celkem_formaci&gt;=A18,IF(INDIRECT("'"&amp;data!B134&amp;"'!"&amp;ADDRESS(ROW('Přihláška č. 1'!$D$8),COLUMN('Přihláška č. 1'!$D$8),4),TRUE)=0,"",INDIRECT("'"&amp;data!B134&amp;"'!"&amp;ADDRESS(ROW('Přihláška č. 1'!$D$8),COLUMN('Přihláška č. 1'!$D$8),4),TRUE)),"")</f>
        <v/>
      </c>
      <c r="D18" s="62" t="str">
        <f ca="1">IF(celkem_formaci&gt;=A18,IF(INDIRECT("'"&amp;data!B134&amp;"'!"&amp;ADDRESS(ROW('Přihláška č. 1'!$D$7),COLUMN('Přihláška č. 1'!$D$7),4),TRUE)=0,"",INDIRECT("'"&amp;data!B134&amp;"'!"&amp;ADDRESS(ROW('Přihláška č. 1'!$D$7),COLUMN('Přihláška č. 1'!$D$7),4),TRUE)/60),"")</f>
        <v/>
      </c>
      <c r="E18" s="61" t="str">
        <f ca="1">IF(celkem_formaci&gt;=A18,IFERROR(CONCATENATE(VLOOKUP(INDIRECT("'"&amp;data!B134&amp;"'!"&amp;ADDRESS(ROW('Přihláška č. 1'!$D$4),COLUMN('Přihláška č. 1'!$D$4),4),TRUE),tabulka_zkratky_soutezni_kategorie,2,0)," ",VLOOKUP(INDIRECT("'"&amp;data!B134&amp;"'!"&amp;ADDRESS(ROW('Přihláška č. 1'!$D$13),COLUMN('Přihláška č. 1'!$D$13),4),TRUE),tabulka_zkratky_vekova_kategorie,2,0)),chyba_zkratky_soutezni_kategorie),"")</f>
        <v/>
      </c>
      <c r="F18" s="61" t="str">
        <f ca="1">IF(celkem_formaci&gt;=A18,IF(INDIRECT("'"&amp;data!B134&amp;"'!"&amp;ADDRESS(ROW('Přihláška č. 1'!$D$6),COLUMN('Přihláška č. 1'!$D$6),4),TRUE)=0,"",INDIRECT("'"&amp;data!B134&amp;"'!"&amp;ADDRESS(ROW('Přihláška č. 1'!$D$6),COLUMN('Přihláška č. 1'!$D$6),4),TRUE)),"")</f>
        <v/>
      </c>
      <c r="G18" s="61" t="str">
        <f ca="1">TRIM(IF(celkem_formaci&gt;=A18,IF(F18=1,INDIRECT("'"&amp;data!B134&amp;"'!"&amp;ADDRESS(ROW('Přihláška č. 1'!$C$16),COLUMN('Přihláška č. 1'!$C$16),4),TRUE)&amp;" "&amp; LEFT(INDIRECT("'"&amp;data!B134&amp;"'!"&amp;ADDRESS(ROW('Přihláška č. 1'!$D$16),COLUMN('Přihláška č. 1'!$D$16),4),TRUE),1)&amp; ".",IF(F18=2,INDIRECT("'"&amp;data!B134&amp;"'!"&amp;ADDRESS(ROW('Přihláška č. 1'!$C$16),COLUMN('Přihláška č. 1'!$C$16),4),TRUE)&amp;" "&amp; LEFT(INDIRECT("'"&amp;data!B134&amp;"'!"&amp;ADDRESS(ROW('Přihláška č. 1'!$D$16),COLUMN('Přihláška č. 1'!$D$16),4),TRUE),1)&amp; "., " &amp;INDIRECT("'"&amp;data!B134&amp;"'!"&amp;ADDRESS(ROW('Přihláška č. 1'!$C$17),COLUMN('Přihláška č. 1'!$C$17),4),TRUE)&amp;" "&amp;LEFT(INDIRECT("'"&amp;data!B134&amp;"'!"&amp;ADDRESS(ROW('Přihláška č. 1'!$D$17),COLUMN('Přihláška č. 1'!$D$17),4),TRUE),1)&amp; ".",IF(F18=3,INDIRECT("'"&amp;data!B134&amp;"'!"&amp;ADDRESS(ROW('Přihláška č. 1'!$C$16),COLUMN('Přihláška č. 1'!$C$16),4),TRUE)&amp;" "&amp; LEFT(INDIRECT("'"&amp;data!B134&amp;"'!"&amp;ADDRESS(ROW('Přihláška č. 1'!$D$16),COLUMN('Přihláška č. 1'!$D$16),4),TRUE),1)&amp; "., " &amp;INDIRECT("'"&amp;data!B134&amp;"'!"&amp;ADDRESS(ROW('Přihláška č. 1'!$C$17),COLUMN('Přihláška č. 1'!$C$17),4),TRUE)&amp;" "&amp;LEFT(INDIRECT("'"&amp;data!B134&amp;"'!"&amp;ADDRESS(ROW('Přihláška č. 1'!$D$17),COLUMN('Přihláška č. 1'!$D$17),4),TRUE),1)&amp; "., "&amp;INDIRECT("'"&amp;data!B134&amp;"'!"&amp;ADDRESS(ROW('Přihláška č. 1'!$C$18),COLUMN('Přihláška č. 1'!$C$18),4),TRUE)&amp;" "&amp;LEFT(INDIRECT("'"&amp;data!B134&amp;"'!"&amp;ADDRESS(ROW('Přihláška č. 1'!$D$18),COLUMN('Přihláška č. 1'!$D$18),4),TRUE),1)&amp; ".",""))),""))</f>
        <v/>
      </c>
      <c r="H18" s="51">
        <f t="shared" si="0"/>
        <v>0</v>
      </c>
      <c r="I18" s="20" t="str">
        <f ca="1">IF(A18&lt;=celkem_formaci,IF(INDIRECT("'"&amp;data!B134&amp;"'!"&amp;ADDRESS(ROW('Přihláška č. 1'!$F$8),COLUMN('Přihláška č. 1'!$F$8),4),TRUE)=chyba_kumulativni,data!B134&amp;" "&amp;chyba_listu_prihlasky,""),"")</f>
        <v/>
      </c>
    </row>
    <row r="19" spans="1:9" ht="15.75" x14ac:dyDescent="0.25">
      <c r="A19" s="105">
        <v>5</v>
      </c>
      <c r="B19" s="50" t="s">
        <v>14</v>
      </c>
      <c r="C19" s="61" t="str">
        <f ca="1">IF(celkem_formaci&gt;=A19,IF(INDIRECT("'"&amp;data!B135&amp;"'!"&amp;ADDRESS(ROW('Přihláška č. 1'!$D$8),COLUMN('Přihláška č. 1'!$D$8),4),TRUE)=0,"",INDIRECT("'"&amp;data!B135&amp;"'!"&amp;ADDRESS(ROW('Přihláška č. 1'!$D$8),COLUMN('Přihláška č. 1'!$D$8),4),TRUE)),"")</f>
        <v/>
      </c>
      <c r="D19" s="62" t="str">
        <f ca="1">IF(celkem_formaci&gt;=A19,IF(INDIRECT("'"&amp;data!B135&amp;"'!"&amp;ADDRESS(ROW('Přihláška č. 1'!$D$7),COLUMN('Přihláška č. 1'!$D$7),4),TRUE)=0,"",INDIRECT("'"&amp;data!B135&amp;"'!"&amp;ADDRESS(ROW('Přihláška č. 1'!$D$7),COLUMN('Přihláška č. 1'!$D$7),4),TRUE)/60),"")</f>
        <v/>
      </c>
      <c r="E19" s="61" t="str">
        <f ca="1">IF(celkem_formaci&gt;=A19,IFERROR(CONCATENATE(VLOOKUP(INDIRECT("'"&amp;data!B135&amp;"'!"&amp;ADDRESS(ROW('Přihláška č. 1'!$D$4),COLUMN('Přihláška č. 1'!$D$4),4),TRUE),tabulka_zkratky_soutezni_kategorie,2,0)," ",VLOOKUP(INDIRECT("'"&amp;data!B135&amp;"'!"&amp;ADDRESS(ROW('Přihláška č. 1'!$D$13),COLUMN('Přihláška č. 1'!$D$13),4),TRUE),tabulka_zkratky_vekova_kategorie,2,0)),chyba_zkratky_soutezni_kategorie),"")</f>
        <v/>
      </c>
      <c r="F19" s="61" t="str">
        <f ca="1">IF(celkem_formaci&gt;=A19,IF(INDIRECT("'"&amp;data!B135&amp;"'!"&amp;ADDRESS(ROW('Přihláška č. 1'!$D$6),COLUMN('Přihláška č. 1'!$D$6),4),TRUE)=0,"",INDIRECT("'"&amp;data!B135&amp;"'!"&amp;ADDRESS(ROW('Přihláška č. 1'!$D$6),COLUMN('Přihláška č. 1'!$D$6),4),TRUE)),"")</f>
        <v/>
      </c>
      <c r="G19" s="61" t="str">
        <f ca="1">TRIM(IF(celkem_formaci&gt;=A19,IF(F19=1,INDIRECT("'"&amp;data!B135&amp;"'!"&amp;ADDRESS(ROW('Přihláška č. 1'!$C$16),COLUMN('Přihláška č. 1'!$C$16),4),TRUE)&amp;" "&amp; LEFT(INDIRECT("'"&amp;data!B135&amp;"'!"&amp;ADDRESS(ROW('Přihláška č. 1'!$D$16),COLUMN('Přihláška č. 1'!$D$16),4),TRUE),1)&amp; ".",IF(F19=2,INDIRECT("'"&amp;data!B135&amp;"'!"&amp;ADDRESS(ROW('Přihláška č. 1'!$C$16),COLUMN('Přihláška č. 1'!$C$16),4),TRUE)&amp;" "&amp; LEFT(INDIRECT("'"&amp;data!B135&amp;"'!"&amp;ADDRESS(ROW('Přihláška č. 1'!$D$16),COLUMN('Přihláška č. 1'!$D$16),4),TRUE),1)&amp; "., " &amp;INDIRECT("'"&amp;data!B135&amp;"'!"&amp;ADDRESS(ROW('Přihláška č. 1'!$C$17),COLUMN('Přihláška č. 1'!$C$17),4),TRUE)&amp;" "&amp;LEFT(INDIRECT("'"&amp;data!B135&amp;"'!"&amp;ADDRESS(ROW('Přihláška č. 1'!$D$17),COLUMN('Přihláška č. 1'!$D$17),4),TRUE),1)&amp; ".",IF(F19=3,INDIRECT("'"&amp;data!B135&amp;"'!"&amp;ADDRESS(ROW('Přihláška č. 1'!$C$16),COLUMN('Přihláška č. 1'!$C$16),4),TRUE)&amp;" "&amp; LEFT(INDIRECT("'"&amp;data!B135&amp;"'!"&amp;ADDRESS(ROW('Přihláška č. 1'!$D$16),COLUMN('Přihláška č. 1'!$D$16),4),TRUE),1)&amp; "., " &amp;INDIRECT("'"&amp;data!B135&amp;"'!"&amp;ADDRESS(ROW('Přihláška č. 1'!$C$17),COLUMN('Přihláška č. 1'!$C$17),4),TRUE)&amp;" "&amp;LEFT(INDIRECT("'"&amp;data!B135&amp;"'!"&amp;ADDRESS(ROW('Přihláška č. 1'!$D$17),COLUMN('Přihláška č. 1'!$D$17),4),TRUE),1)&amp; "., "&amp;INDIRECT("'"&amp;data!B135&amp;"'!"&amp;ADDRESS(ROW('Přihláška č. 1'!$C$18),COLUMN('Přihláška č. 1'!$C$18),4),TRUE)&amp;" "&amp;LEFT(INDIRECT("'"&amp;data!B135&amp;"'!"&amp;ADDRESS(ROW('Přihláška č. 1'!$D$18),COLUMN('Přihláška č. 1'!$D$18),4),TRUE),1)&amp; ".",""))),""))</f>
        <v/>
      </c>
      <c r="H19" s="51">
        <f t="shared" si="0"/>
        <v>0</v>
      </c>
      <c r="I19" s="20" t="str">
        <f ca="1">IF(A19&lt;=celkem_formaci,IF(INDIRECT("'"&amp;data!B135&amp;"'!"&amp;ADDRESS(ROW('Přihláška č. 1'!$F$8),COLUMN('Přihláška č. 1'!$F$8),4),TRUE)=chyba_kumulativni,data!B135&amp;" "&amp;chyba_listu_prihlasky,""),"")</f>
        <v/>
      </c>
    </row>
    <row r="20" spans="1:9" ht="15.75" x14ac:dyDescent="0.25">
      <c r="A20" s="105">
        <v>6</v>
      </c>
      <c r="B20" s="50" t="s">
        <v>15</v>
      </c>
      <c r="C20" s="61" t="str">
        <f ca="1">IF(celkem_formaci&gt;=A20,IF(INDIRECT("'"&amp;data!B136&amp;"'!"&amp;ADDRESS(ROW('Přihláška č. 1'!$D$8),COLUMN('Přihláška č. 1'!$D$8),4),TRUE)=0,"",INDIRECT("'"&amp;data!B136&amp;"'!"&amp;ADDRESS(ROW('Přihláška č. 1'!$D$8),COLUMN('Přihláška č. 1'!$D$8),4),TRUE)),"")</f>
        <v/>
      </c>
      <c r="D20" s="62" t="str">
        <f ca="1">IF(celkem_formaci&gt;=A20,IF(INDIRECT("'"&amp;data!B136&amp;"'!"&amp;ADDRESS(ROW('Přihláška č. 1'!$D$7),COLUMN('Přihláška č. 1'!$D$7),4),TRUE)=0,"",INDIRECT("'"&amp;data!B136&amp;"'!"&amp;ADDRESS(ROW('Přihláška č. 1'!$D$7),COLUMN('Přihláška č. 1'!$D$7),4),TRUE)/60),"")</f>
        <v/>
      </c>
      <c r="E20" s="61" t="str">
        <f ca="1">IF(celkem_formaci&gt;=A20,IFERROR(CONCATENATE(VLOOKUP(INDIRECT("'"&amp;data!B136&amp;"'!"&amp;ADDRESS(ROW('Přihláška č. 1'!$D$4),COLUMN('Přihláška č. 1'!$D$4),4),TRUE),tabulka_zkratky_soutezni_kategorie,2,0)," ",VLOOKUP(INDIRECT("'"&amp;data!B136&amp;"'!"&amp;ADDRESS(ROW('Přihláška č. 1'!$D$13),COLUMN('Přihláška č. 1'!$D$13),4),TRUE),tabulka_zkratky_vekova_kategorie,2,0)),chyba_zkratky_soutezni_kategorie),"")</f>
        <v/>
      </c>
      <c r="F20" s="61" t="str">
        <f ca="1">IF(celkem_formaci&gt;=A20,IF(INDIRECT("'"&amp;data!B136&amp;"'!"&amp;ADDRESS(ROW('Přihláška č. 1'!$D$6),COLUMN('Přihláška č. 1'!$D$6),4),TRUE)=0,"",INDIRECT("'"&amp;data!B136&amp;"'!"&amp;ADDRESS(ROW('Přihláška č. 1'!$D$6),COLUMN('Přihláška č. 1'!$D$6),4),TRUE)),"")</f>
        <v/>
      </c>
      <c r="G20" s="61" t="str">
        <f ca="1">TRIM(IF(celkem_formaci&gt;=A20,IF(F20=1,INDIRECT("'"&amp;data!B136&amp;"'!"&amp;ADDRESS(ROW('Přihláška č. 1'!$C$16),COLUMN('Přihláška č. 1'!$C$16),4),TRUE)&amp;" "&amp; LEFT(INDIRECT("'"&amp;data!B136&amp;"'!"&amp;ADDRESS(ROW('Přihláška č. 1'!$D$16),COLUMN('Přihláška č. 1'!$D$16),4),TRUE),1)&amp; ".",IF(F20=2,INDIRECT("'"&amp;data!B136&amp;"'!"&amp;ADDRESS(ROW('Přihláška č. 1'!$C$16),COLUMN('Přihláška č. 1'!$C$16),4),TRUE)&amp;" "&amp; LEFT(INDIRECT("'"&amp;data!B136&amp;"'!"&amp;ADDRESS(ROW('Přihláška č. 1'!$D$16),COLUMN('Přihláška č. 1'!$D$16),4),TRUE),1)&amp; "., " &amp;INDIRECT("'"&amp;data!B136&amp;"'!"&amp;ADDRESS(ROW('Přihláška č. 1'!$C$17),COLUMN('Přihláška č. 1'!$C$17),4),TRUE)&amp;" "&amp;LEFT(INDIRECT("'"&amp;data!B136&amp;"'!"&amp;ADDRESS(ROW('Přihláška č. 1'!$D$17),COLUMN('Přihláška č. 1'!$D$17),4),TRUE),1)&amp; ".",IF(F20=3,INDIRECT("'"&amp;data!B136&amp;"'!"&amp;ADDRESS(ROW('Přihláška č. 1'!$C$16),COLUMN('Přihláška č. 1'!$C$16),4),TRUE)&amp;" "&amp; LEFT(INDIRECT("'"&amp;data!B136&amp;"'!"&amp;ADDRESS(ROW('Přihláška č. 1'!$D$16),COLUMN('Přihláška č. 1'!$D$16),4),TRUE),1)&amp; "., " &amp;INDIRECT("'"&amp;data!B136&amp;"'!"&amp;ADDRESS(ROW('Přihláška č. 1'!$C$17),COLUMN('Přihláška č. 1'!$C$17),4),TRUE)&amp;" "&amp;LEFT(INDIRECT("'"&amp;data!B136&amp;"'!"&amp;ADDRESS(ROW('Přihláška č. 1'!$D$17),COLUMN('Přihláška č. 1'!$D$17),4),TRUE),1)&amp; "., "&amp;INDIRECT("'"&amp;data!B136&amp;"'!"&amp;ADDRESS(ROW('Přihláška č. 1'!$C$18),COLUMN('Přihláška č. 1'!$C$18),4),TRUE)&amp;" "&amp;LEFT(INDIRECT("'"&amp;data!B136&amp;"'!"&amp;ADDRESS(ROW('Přihláška č. 1'!$D$18),COLUMN('Přihláška č. 1'!$D$18),4),TRUE),1)&amp; ".",""))),""))</f>
        <v/>
      </c>
      <c r="H20" s="51">
        <f t="shared" si="0"/>
        <v>0</v>
      </c>
      <c r="I20" s="20" t="str">
        <f ca="1">IF(A20&lt;=celkem_formaci,IF(INDIRECT("'"&amp;data!B136&amp;"'!"&amp;ADDRESS(ROW('Přihláška č. 1'!$F$8),COLUMN('Přihláška č. 1'!$F$8),4),TRUE)=chyba_kumulativni,data!B136&amp;" "&amp;chyba_listu_prihlasky,""),"")</f>
        <v/>
      </c>
    </row>
    <row r="21" spans="1:9" ht="15.75" x14ac:dyDescent="0.25">
      <c r="A21" s="105">
        <v>7</v>
      </c>
      <c r="B21" s="50" t="s">
        <v>16</v>
      </c>
      <c r="C21" s="61" t="str">
        <f ca="1">IF(celkem_formaci&gt;=A21,IF(INDIRECT("'"&amp;data!B137&amp;"'!"&amp;ADDRESS(ROW('Přihláška č. 1'!$D$8),COLUMN('Přihláška č. 1'!$D$8),4),TRUE)=0,"",INDIRECT("'"&amp;data!B137&amp;"'!"&amp;ADDRESS(ROW('Přihláška č. 1'!$D$8),COLUMN('Přihláška č. 1'!$D$8),4),TRUE)),"")</f>
        <v/>
      </c>
      <c r="D21" s="62" t="str">
        <f ca="1">IF(celkem_formaci&gt;=A21,IF(INDIRECT("'"&amp;data!B137&amp;"'!"&amp;ADDRESS(ROW('Přihláška č. 1'!$D$7),COLUMN('Přihláška č. 1'!$D$7),4),TRUE)=0,"",INDIRECT("'"&amp;data!B137&amp;"'!"&amp;ADDRESS(ROW('Přihláška č. 1'!$D$7),COLUMN('Přihláška č. 1'!$D$7),4),TRUE)/60),"")</f>
        <v/>
      </c>
      <c r="E21" s="61" t="str">
        <f ca="1">IF(celkem_formaci&gt;=A21,IFERROR(CONCATENATE(VLOOKUP(INDIRECT("'"&amp;data!B137&amp;"'!"&amp;ADDRESS(ROW('Přihláška č. 1'!$D$4),COLUMN('Přihláška č. 1'!$D$4),4),TRUE),tabulka_zkratky_soutezni_kategorie,2,0)," ",VLOOKUP(INDIRECT("'"&amp;data!B137&amp;"'!"&amp;ADDRESS(ROW('Přihláška č. 1'!$D$13),COLUMN('Přihláška č. 1'!$D$13),4),TRUE),tabulka_zkratky_vekova_kategorie,2,0)),chyba_zkratky_soutezni_kategorie),"")</f>
        <v/>
      </c>
      <c r="F21" s="61" t="str">
        <f ca="1">IF(celkem_formaci&gt;=A21,IF(INDIRECT("'"&amp;data!B137&amp;"'!"&amp;ADDRESS(ROW('Přihláška č. 1'!$D$6),COLUMN('Přihláška č. 1'!$D$6),4),TRUE)=0,"",INDIRECT("'"&amp;data!B137&amp;"'!"&amp;ADDRESS(ROW('Přihláška č. 1'!$D$6),COLUMN('Přihláška č. 1'!$D$6),4),TRUE)),"")</f>
        <v/>
      </c>
      <c r="G21" s="61" t="str">
        <f ca="1">TRIM(IF(celkem_formaci&gt;=A21,IF(F21=1,INDIRECT("'"&amp;data!B137&amp;"'!"&amp;ADDRESS(ROW('Přihláška č. 1'!$C$16),COLUMN('Přihláška č. 1'!$C$16),4),TRUE)&amp;" "&amp; LEFT(INDIRECT("'"&amp;data!B137&amp;"'!"&amp;ADDRESS(ROW('Přihláška č. 1'!$D$16),COLUMN('Přihláška č. 1'!$D$16),4),TRUE),1)&amp; ".",IF(F21=2,INDIRECT("'"&amp;data!B137&amp;"'!"&amp;ADDRESS(ROW('Přihláška č. 1'!$C$16),COLUMN('Přihláška č. 1'!$C$16),4),TRUE)&amp;" "&amp; LEFT(INDIRECT("'"&amp;data!B137&amp;"'!"&amp;ADDRESS(ROW('Přihláška č. 1'!$D$16),COLUMN('Přihláška č. 1'!$D$16),4),TRUE),1)&amp; "., " &amp;INDIRECT("'"&amp;data!B137&amp;"'!"&amp;ADDRESS(ROW('Přihláška č. 1'!$C$17),COLUMN('Přihláška č. 1'!$C$17),4),TRUE)&amp;" "&amp;LEFT(INDIRECT("'"&amp;data!B137&amp;"'!"&amp;ADDRESS(ROW('Přihláška č. 1'!$D$17),COLUMN('Přihláška č. 1'!$D$17),4),TRUE),1)&amp; ".",IF(F21=3,INDIRECT("'"&amp;data!B137&amp;"'!"&amp;ADDRESS(ROW('Přihláška č. 1'!$C$16),COLUMN('Přihláška č. 1'!$C$16),4),TRUE)&amp;" "&amp; LEFT(INDIRECT("'"&amp;data!B137&amp;"'!"&amp;ADDRESS(ROW('Přihláška č. 1'!$D$16),COLUMN('Přihláška č. 1'!$D$16),4),TRUE),1)&amp; "., " &amp;INDIRECT("'"&amp;data!B137&amp;"'!"&amp;ADDRESS(ROW('Přihláška č. 1'!$C$17),COLUMN('Přihláška č. 1'!$C$17),4),TRUE)&amp;" "&amp;LEFT(INDIRECT("'"&amp;data!B137&amp;"'!"&amp;ADDRESS(ROW('Přihláška č. 1'!$D$17),COLUMN('Přihláška č. 1'!$D$17),4),TRUE),1)&amp; "., "&amp;INDIRECT("'"&amp;data!B137&amp;"'!"&amp;ADDRESS(ROW('Přihláška č. 1'!$C$18),COLUMN('Přihláška č. 1'!$C$18),4),TRUE)&amp;" "&amp;LEFT(INDIRECT("'"&amp;data!B137&amp;"'!"&amp;ADDRESS(ROW('Přihláška č. 1'!$D$18),COLUMN('Přihláška č. 1'!$D$18),4),TRUE),1)&amp; ".",""))),""))</f>
        <v/>
      </c>
      <c r="H21" s="51">
        <f t="shared" si="0"/>
        <v>0</v>
      </c>
      <c r="I21" s="20" t="str">
        <f ca="1">IF(A21&lt;=celkem_formaci,IF(INDIRECT("'"&amp;data!B137&amp;"'!"&amp;ADDRESS(ROW('Přihláška č. 1'!$F$8),COLUMN('Přihláška č. 1'!$F$8),4),TRUE)=chyba_kumulativni,data!B137&amp;" "&amp;chyba_listu_prihlasky,""),"")</f>
        <v/>
      </c>
    </row>
    <row r="22" spans="1:9" ht="15.75" x14ac:dyDescent="0.25">
      <c r="A22" s="105">
        <v>8</v>
      </c>
      <c r="B22" s="50" t="s">
        <v>17</v>
      </c>
      <c r="C22" s="61" t="str">
        <f ca="1">IF(celkem_formaci&gt;=A22,IF(INDIRECT("'"&amp;data!B138&amp;"'!"&amp;ADDRESS(ROW('Přihláška č. 1'!$D$8),COLUMN('Přihláška č. 1'!$D$8),4),TRUE)=0,"",INDIRECT("'"&amp;data!B138&amp;"'!"&amp;ADDRESS(ROW('Přihláška č. 1'!$D$8),COLUMN('Přihláška č. 1'!$D$8),4),TRUE)),"")</f>
        <v/>
      </c>
      <c r="D22" s="62" t="str">
        <f ca="1">IF(celkem_formaci&gt;=A22,IF(INDIRECT("'"&amp;data!B138&amp;"'!"&amp;ADDRESS(ROW('Přihláška č. 1'!$D$7),COLUMN('Přihláška č. 1'!$D$7),4),TRUE)=0,"",INDIRECT("'"&amp;data!B138&amp;"'!"&amp;ADDRESS(ROW('Přihláška č. 1'!$D$7),COLUMN('Přihláška č. 1'!$D$7),4),TRUE)/60),"")</f>
        <v/>
      </c>
      <c r="E22" s="61" t="str">
        <f ca="1">IF(celkem_formaci&gt;=A22,IFERROR(CONCATENATE(VLOOKUP(INDIRECT("'"&amp;data!B138&amp;"'!"&amp;ADDRESS(ROW('Přihláška č. 1'!$D$4),COLUMN('Přihláška č. 1'!$D$4),4),TRUE),tabulka_zkratky_soutezni_kategorie,2,0)," ",VLOOKUP(INDIRECT("'"&amp;data!B138&amp;"'!"&amp;ADDRESS(ROW('Přihláška č. 1'!$D$13),COLUMN('Přihláška č. 1'!$D$13),4),TRUE),tabulka_zkratky_vekova_kategorie,2,0)),chyba_zkratky_soutezni_kategorie),"")</f>
        <v/>
      </c>
      <c r="F22" s="61" t="str">
        <f ca="1">IF(celkem_formaci&gt;=A22,IF(INDIRECT("'"&amp;data!B138&amp;"'!"&amp;ADDRESS(ROW('Přihláška č. 1'!$D$6),COLUMN('Přihláška č. 1'!$D$6),4),TRUE)=0,"",INDIRECT("'"&amp;data!B138&amp;"'!"&amp;ADDRESS(ROW('Přihláška č. 1'!$D$6),COLUMN('Přihláška č. 1'!$D$6),4),TRUE)),"")</f>
        <v/>
      </c>
      <c r="G22" s="61" t="str">
        <f ca="1">TRIM(IF(celkem_formaci&gt;=A22,IF(F22=1,INDIRECT("'"&amp;data!B138&amp;"'!"&amp;ADDRESS(ROW('Přihláška č. 1'!$C$16),COLUMN('Přihláška č. 1'!$C$16),4),TRUE)&amp;" "&amp; LEFT(INDIRECT("'"&amp;data!B138&amp;"'!"&amp;ADDRESS(ROW('Přihláška č. 1'!$D$16),COLUMN('Přihláška č. 1'!$D$16),4),TRUE),1)&amp; ".",IF(F22=2,INDIRECT("'"&amp;data!B138&amp;"'!"&amp;ADDRESS(ROW('Přihláška č. 1'!$C$16),COLUMN('Přihláška č. 1'!$C$16),4),TRUE)&amp;" "&amp; LEFT(INDIRECT("'"&amp;data!B138&amp;"'!"&amp;ADDRESS(ROW('Přihláška č. 1'!$D$16),COLUMN('Přihláška č. 1'!$D$16),4),TRUE),1)&amp; "., " &amp;INDIRECT("'"&amp;data!B138&amp;"'!"&amp;ADDRESS(ROW('Přihláška č. 1'!$C$17),COLUMN('Přihláška č. 1'!$C$17),4),TRUE)&amp;" "&amp;LEFT(INDIRECT("'"&amp;data!B138&amp;"'!"&amp;ADDRESS(ROW('Přihláška č. 1'!$D$17),COLUMN('Přihláška č. 1'!$D$17),4),TRUE),1)&amp; ".",IF(F22=3,INDIRECT("'"&amp;data!B138&amp;"'!"&amp;ADDRESS(ROW('Přihláška č. 1'!$C$16),COLUMN('Přihláška č. 1'!$C$16),4),TRUE)&amp;" "&amp; LEFT(INDIRECT("'"&amp;data!B138&amp;"'!"&amp;ADDRESS(ROW('Přihláška č. 1'!$D$16),COLUMN('Přihláška č. 1'!$D$16),4),TRUE),1)&amp; "., " &amp;INDIRECT("'"&amp;data!B138&amp;"'!"&amp;ADDRESS(ROW('Přihláška č. 1'!$C$17),COLUMN('Přihláška č. 1'!$C$17),4),TRUE)&amp;" "&amp;LEFT(INDIRECT("'"&amp;data!B138&amp;"'!"&amp;ADDRESS(ROW('Přihláška č. 1'!$D$17),COLUMN('Přihláška č. 1'!$D$17),4),TRUE),1)&amp; "., "&amp;INDIRECT("'"&amp;data!B138&amp;"'!"&amp;ADDRESS(ROW('Přihláška č. 1'!$C$18),COLUMN('Přihláška č. 1'!$C$18),4),TRUE)&amp;" "&amp;LEFT(INDIRECT("'"&amp;data!B138&amp;"'!"&amp;ADDRESS(ROW('Přihláška č. 1'!$D$18),COLUMN('Přihláška č. 1'!$D$18),4),TRUE),1)&amp; ".",""))),""))</f>
        <v/>
      </c>
      <c r="H22" s="51">
        <f t="shared" si="0"/>
        <v>0</v>
      </c>
      <c r="I22" s="20" t="str">
        <f ca="1">IF(A22&lt;=celkem_formaci,IF(INDIRECT("'"&amp;data!B138&amp;"'!"&amp;ADDRESS(ROW('Přihláška č. 1'!$F$8),COLUMN('Přihláška č. 1'!$F$8),4),TRUE)=chyba_kumulativni,data!B138&amp;" "&amp;chyba_listu_prihlasky,""),"")</f>
        <v/>
      </c>
    </row>
    <row r="23" spans="1:9" ht="15.75" x14ac:dyDescent="0.25">
      <c r="A23" s="105">
        <v>9</v>
      </c>
      <c r="B23" s="50" t="s">
        <v>18</v>
      </c>
      <c r="C23" s="61" t="str">
        <f ca="1">IF(celkem_formaci&gt;=A23,IF(INDIRECT("'"&amp;data!B139&amp;"'!"&amp;ADDRESS(ROW('Přihláška č. 1'!$D$8),COLUMN('Přihláška č. 1'!$D$8),4),TRUE)=0,"",INDIRECT("'"&amp;data!B139&amp;"'!"&amp;ADDRESS(ROW('Přihláška č. 1'!$D$8),COLUMN('Přihláška č. 1'!$D$8),4),TRUE)),"")</f>
        <v/>
      </c>
      <c r="D23" s="62" t="str">
        <f ca="1">IF(celkem_formaci&gt;=A23,IF(INDIRECT("'"&amp;data!B139&amp;"'!"&amp;ADDRESS(ROW('Přihláška č. 1'!$D$7),COLUMN('Přihláška č. 1'!$D$7),4),TRUE)=0,"",INDIRECT("'"&amp;data!B139&amp;"'!"&amp;ADDRESS(ROW('Přihláška č. 1'!$D$7),COLUMN('Přihláška č. 1'!$D$7),4),TRUE)/60),"")</f>
        <v/>
      </c>
      <c r="E23" s="61" t="str">
        <f ca="1">IF(celkem_formaci&gt;=A23,IFERROR(CONCATENATE(VLOOKUP(INDIRECT("'"&amp;data!B139&amp;"'!"&amp;ADDRESS(ROW('Přihláška č. 1'!$D$4),COLUMN('Přihláška č. 1'!$D$4),4),TRUE),tabulka_zkratky_soutezni_kategorie,2,0)," ",VLOOKUP(INDIRECT("'"&amp;data!B139&amp;"'!"&amp;ADDRESS(ROW('Přihláška č. 1'!$D$13),COLUMN('Přihláška č. 1'!$D$13),4),TRUE),tabulka_zkratky_vekova_kategorie,2,0)),chyba_zkratky_soutezni_kategorie),"")</f>
        <v/>
      </c>
      <c r="F23" s="61" t="str">
        <f ca="1">IF(celkem_formaci&gt;=A23,IF(INDIRECT("'"&amp;data!B139&amp;"'!"&amp;ADDRESS(ROW('Přihláška č. 1'!$D$6),COLUMN('Přihláška č. 1'!$D$6),4),TRUE)=0,"",INDIRECT("'"&amp;data!B139&amp;"'!"&amp;ADDRESS(ROW('Přihláška č. 1'!$D$6),COLUMN('Přihláška č. 1'!$D$6),4),TRUE)),"")</f>
        <v/>
      </c>
      <c r="G23" s="61" t="str">
        <f ca="1">TRIM(IF(celkem_formaci&gt;=A23,IF(F23=1,INDIRECT("'"&amp;data!B139&amp;"'!"&amp;ADDRESS(ROW('Přihláška č. 1'!$C$16),COLUMN('Přihláška č. 1'!$C$16),4),TRUE)&amp;" "&amp; LEFT(INDIRECT("'"&amp;data!B139&amp;"'!"&amp;ADDRESS(ROW('Přihláška č. 1'!$D$16),COLUMN('Přihláška č. 1'!$D$16),4),TRUE),1)&amp; ".",IF(F23=2,INDIRECT("'"&amp;data!B139&amp;"'!"&amp;ADDRESS(ROW('Přihláška č. 1'!$C$16),COLUMN('Přihláška č. 1'!$C$16),4),TRUE)&amp;" "&amp; LEFT(INDIRECT("'"&amp;data!B139&amp;"'!"&amp;ADDRESS(ROW('Přihláška č. 1'!$D$16),COLUMN('Přihláška č. 1'!$D$16),4),TRUE),1)&amp; "., " &amp;INDIRECT("'"&amp;data!B139&amp;"'!"&amp;ADDRESS(ROW('Přihláška č. 1'!$C$17),COLUMN('Přihláška č. 1'!$C$17),4),TRUE)&amp;" "&amp;LEFT(INDIRECT("'"&amp;data!B139&amp;"'!"&amp;ADDRESS(ROW('Přihláška č. 1'!$D$17),COLUMN('Přihláška č. 1'!$D$17),4),TRUE),1)&amp; ".",IF(F23=3,INDIRECT("'"&amp;data!B139&amp;"'!"&amp;ADDRESS(ROW('Přihláška č. 1'!$C$16),COLUMN('Přihláška č. 1'!$C$16),4),TRUE)&amp;" "&amp; LEFT(INDIRECT("'"&amp;data!B139&amp;"'!"&amp;ADDRESS(ROW('Přihláška č. 1'!$D$16),COLUMN('Přihláška č. 1'!$D$16),4),TRUE),1)&amp; "., " &amp;INDIRECT("'"&amp;data!B139&amp;"'!"&amp;ADDRESS(ROW('Přihláška č. 1'!$C$17),COLUMN('Přihláška č. 1'!$C$17),4),TRUE)&amp;" "&amp;LEFT(INDIRECT("'"&amp;data!B139&amp;"'!"&amp;ADDRESS(ROW('Přihláška č. 1'!$D$17),COLUMN('Přihláška č. 1'!$D$17),4),TRUE),1)&amp; "., "&amp;INDIRECT("'"&amp;data!B139&amp;"'!"&amp;ADDRESS(ROW('Přihláška č. 1'!$C$18),COLUMN('Přihláška č. 1'!$C$18),4),TRUE)&amp;" "&amp;LEFT(INDIRECT("'"&amp;data!B139&amp;"'!"&amp;ADDRESS(ROW('Přihláška č. 1'!$D$18),COLUMN('Přihláška č. 1'!$D$18),4),TRUE),1)&amp; ".",""))),""))</f>
        <v/>
      </c>
      <c r="H23" s="51">
        <f t="shared" si="0"/>
        <v>0</v>
      </c>
      <c r="I23" s="20" t="str">
        <f ca="1">IF(A23&lt;=celkem_formaci,IF(INDIRECT("'"&amp;data!B139&amp;"'!"&amp;ADDRESS(ROW('Přihláška č. 1'!$F$8),COLUMN('Přihláška č. 1'!$F$8),4),TRUE)=chyba_kumulativni,data!B139&amp;" "&amp;chyba_listu_prihlasky,""),"")</f>
        <v/>
      </c>
    </row>
    <row r="24" spans="1:9" ht="15.75" x14ac:dyDescent="0.25">
      <c r="A24" s="105">
        <v>10</v>
      </c>
      <c r="B24" s="50" t="s">
        <v>19</v>
      </c>
      <c r="C24" s="61" t="str">
        <f ca="1">IF(celkem_formaci&gt;=A24,IF(INDIRECT("'"&amp;data!B140&amp;"'!"&amp;ADDRESS(ROW('Přihláška č. 1'!$D$8),COLUMN('Přihláška č. 1'!$D$8),4),TRUE)=0,"",INDIRECT("'"&amp;data!B140&amp;"'!"&amp;ADDRESS(ROW('Přihláška č. 1'!$D$8),COLUMN('Přihláška č. 1'!$D$8),4),TRUE)),"")</f>
        <v/>
      </c>
      <c r="D24" s="62" t="str">
        <f ca="1">IF(celkem_formaci&gt;=A24,IF(INDIRECT("'"&amp;data!B140&amp;"'!"&amp;ADDRESS(ROW('Přihláška č. 1'!$D$7),COLUMN('Přihláška č. 1'!$D$7),4),TRUE)=0,"",INDIRECT("'"&amp;data!B140&amp;"'!"&amp;ADDRESS(ROW('Přihláška č. 1'!$D$7),COLUMN('Přihláška č. 1'!$D$7),4),TRUE)/60),"")</f>
        <v/>
      </c>
      <c r="E24" s="61" t="str">
        <f ca="1">IF(celkem_formaci&gt;=A24,IFERROR(CONCATENATE(VLOOKUP(INDIRECT("'"&amp;data!B140&amp;"'!"&amp;ADDRESS(ROW('Přihláška č. 1'!$D$4),COLUMN('Přihláška č. 1'!$D$4),4),TRUE),tabulka_zkratky_soutezni_kategorie,2,0)," ",VLOOKUP(INDIRECT("'"&amp;data!B140&amp;"'!"&amp;ADDRESS(ROW('Přihláška č. 1'!$D$13),COLUMN('Přihláška č. 1'!$D$13),4),TRUE),tabulka_zkratky_vekova_kategorie,2,0)),chyba_zkratky_soutezni_kategorie),"")</f>
        <v/>
      </c>
      <c r="F24" s="61" t="str">
        <f ca="1">IF(celkem_formaci&gt;=A24,IF(INDIRECT("'"&amp;data!B140&amp;"'!"&amp;ADDRESS(ROW('Přihláška č. 1'!$D$6),COLUMN('Přihláška č. 1'!$D$6),4),TRUE)=0,"",INDIRECT("'"&amp;data!B140&amp;"'!"&amp;ADDRESS(ROW('Přihláška č. 1'!$D$6),COLUMN('Přihláška č. 1'!$D$6),4),TRUE)),"")</f>
        <v/>
      </c>
      <c r="G24" s="61" t="str">
        <f ca="1">TRIM(IF(celkem_formaci&gt;=A24,IF(F24=1,INDIRECT("'"&amp;data!B140&amp;"'!"&amp;ADDRESS(ROW('Přihláška č. 1'!$C$16),COLUMN('Přihláška č. 1'!$C$16),4),TRUE)&amp;" "&amp; LEFT(INDIRECT("'"&amp;data!B140&amp;"'!"&amp;ADDRESS(ROW('Přihláška č. 1'!$D$16),COLUMN('Přihláška č. 1'!$D$16),4),TRUE),1)&amp; ".",IF(F24=2,INDIRECT("'"&amp;data!B140&amp;"'!"&amp;ADDRESS(ROW('Přihláška č. 1'!$C$16),COLUMN('Přihláška č. 1'!$C$16),4),TRUE)&amp;" "&amp; LEFT(INDIRECT("'"&amp;data!B140&amp;"'!"&amp;ADDRESS(ROW('Přihláška č. 1'!$D$16),COLUMN('Přihláška č. 1'!$D$16),4),TRUE),1)&amp; "., " &amp;INDIRECT("'"&amp;data!B140&amp;"'!"&amp;ADDRESS(ROW('Přihláška č. 1'!$C$17),COLUMN('Přihláška č. 1'!$C$17),4),TRUE)&amp;" "&amp;LEFT(INDIRECT("'"&amp;data!B140&amp;"'!"&amp;ADDRESS(ROW('Přihláška č. 1'!$D$17),COLUMN('Přihláška č. 1'!$D$17),4),TRUE),1)&amp; ".",IF(F24=3,INDIRECT("'"&amp;data!B140&amp;"'!"&amp;ADDRESS(ROW('Přihláška č. 1'!$C$16),COLUMN('Přihláška č. 1'!$C$16),4),TRUE)&amp;" "&amp; LEFT(INDIRECT("'"&amp;data!B140&amp;"'!"&amp;ADDRESS(ROW('Přihláška č. 1'!$D$16),COLUMN('Přihláška č. 1'!$D$16),4),TRUE),1)&amp; "., " &amp;INDIRECT("'"&amp;data!B140&amp;"'!"&amp;ADDRESS(ROW('Přihláška č. 1'!$C$17),COLUMN('Přihláška č. 1'!$C$17),4),TRUE)&amp;" "&amp;LEFT(INDIRECT("'"&amp;data!B140&amp;"'!"&amp;ADDRESS(ROW('Přihláška č. 1'!$D$17),COLUMN('Přihláška č. 1'!$D$17),4),TRUE),1)&amp; "., "&amp;INDIRECT("'"&amp;data!B140&amp;"'!"&amp;ADDRESS(ROW('Přihláška č. 1'!$C$18),COLUMN('Přihláška č. 1'!$C$18),4),TRUE)&amp;" "&amp;LEFT(INDIRECT("'"&amp;data!B140&amp;"'!"&amp;ADDRESS(ROW('Přihláška č. 1'!$D$18),COLUMN('Přihláška č. 1'!$D$18),4),TRUE),1)&amp; ".",""))),""))</f>
        <v/>
      </c>
      <c r="H24" s="51">
        <f t="shared" si="0"/>
        <v>0</v>
      </c>
      <c r="I24" s="20" t="str">
        <f ca="1">IF(A24&lt;=celkem_formaci,IF(INDIRECT("'"&amp;data!B140&amp;"'!"&amp;ADDRESS(ROW('Přihláška č. 1'!$F$8),COLUMN('Přihláška č. 1'!$F$8),4),TRUE)=chyba_kumulativni,data!B140&amp;" "&amp;chyba_listu_prihlasky,""),"")</f>
        <v/>
      </c>
    </row>
    <row r="25" spans="1:9" ht="15.75" x14ac:dyDescent="0.25">
      <c r="A25" s="105">
        <v>11</v>
      </c>
      <c r="B25" s="50" t="s">
        <v>52</v>
      </c>
      <c r="C25" s="61" t="str">
        <f ca="1">IF(celkem_formaci&gt;=A25,IF(INDIRECT("'"&amp;data!B141&amp;"'!"&amp;ADDRESS(ROW('Přihláška č. 1'!$D$8),COLUMN('Přihláška č. 1'!$D$8),4),TRUE)=0,"",INDIRECT("'"&amp;data!B141&amp;"'!"&amp;ADDRESS(ROW('Přihláška č. 1'!$D$8),COLUMN('Přihláška č. 1'!$D$8),4),TRUE)),"")</f>
        <v/>
      </c>
      <c r="D25" s="62" t="str">
        <f ca="1">IF(celkem_formaci&gt;=A25,IF(INDIRECT("'"&amp;data!B141&amp;"'!"&amp;ADDRESS(ROW('Přihláška č. 1'!$D$7),COLUMN('Přihláška č. 1'!$D$7),4),TRUE)=0,"",INDIRECT("'"&amp;data!B141&amp;"'!"&amp;ADDRESS(ROW('Přihláška č. 1'!$D$7),COLUMN('Přihláška č. 1'!$D$7),4),TRUE)/60),"")</f>
        <v/>
      </c>
      <c r="E25" s="61" t="str">
        <f ca="1">IF(celkem_formaci&gt;=A25,IFERROR(CONCATENATE(VLOOKUP(INDIRECT("'"&amp;data!B141&amp;"'!"&amp;ADDRESS(ROW('Přihláška č. 1'!$D$4),COLUMN('Přihláška č. 1'!$D$4),4),TRUE),tabulka_zkratky_soutezni_kategorie,2,0)," ",VLOOKUP(INDIRECT("'"&amp;data!B141&amp;"'!"&amp;ADDRESS(ROW('Přihláška č. 1'!$D$13),COLUMN('Přihláška č. 1'!$D$13),4),TRUE),tabulka_zkratky_vekova_kategorie,2,0)),chyba_zkratky_soutezni_kategorie),"")</f>
        <v/>
      </c>
      <c r="F25" s="61" t="str">
        <f ca="1">IF(celkem_formaci&gt;=A25,IF(INDIRECT("'"&amp;data!B141&amp;"'!"&amp;ADDRESS(ROW('Přihláška č. 1'!$D$6),COLUMN('Přihláška č. 1'!$D$6),4),TRUE)=0,"",INDIRECT("'"&amp;data!B141&amp;"'!"&amp;ADDRESS(ROW('Přihláška č. 1'!$D$6),COLUMN('Přihláška č. 1'!$D$6),4),TRUE)),"")</f>
        <v/>
      </c>
      <c r="G25" s="61" t="str">
        <f ca="1">TRIM(IF(celkem_formaci&gt;=A25,IF(F25=1,INDIRECT("'"&amp;data!B141&amp;"'!"&amp;ADDRESS(ROW('Přihláška č. 1'!$C$16),COLUMN('Přihláška č. 1'!$C$16),4),TRUE)&amp;" "&amp; LEFT(INDIRECT("'"&amp;data!B141&amp;"'!"&amp;ADDRESS(ROW('Přihláška č. 1'!$D$16),COLUMN('Přihláška č. 1'!$D$16),4),TRUE),1)&amp; ".",IF(F25=2,INDIRECT("'"&amp;data!B141&amp;"'!"&amp;ADDRESS(ROW('Přihláška č. 1'!$C$16),COLUMN('Přihláška č. 1'!$C$16),4),TRUE)&amp;" "&amp; LEFT(INDIRECT("'"&amp;data!B141&amp;"'!"&amp;ADDRESS(ROW('Přihláška č. 1'!$D$16),COLUMN('Přihláška č. 1'!$D$16),4),TRUE),1)&amp; "., " &amp;INDIRECT("'"&amp;data!B141&amp;"'!"&amp;ADDRESS(ROW('Přihláška č. 1'!$C$17),COLUMN('Přihláška č. 1'!$C$17),4),TRUE)&amp;" "&amp;LEFT(INDIRECT("'"&amp;data!B141&amp;"'!"&amp;ADDRESS(ROW('Přihláška č. 1'!$D$17),COLUMN('Přihláška č. 1'!$D$17),4),TRUE),1)&amp; ".",IF(F25=3,INDIRECT("'"&amp;data!B141&amp;"'!"&amp;ADDRESS(ROW('Přihláška č. 1'!$C$16),COLUMN('Přihláška č. 1'!$C$16),4),TRUE)&amp;" "&amp; LEFT(INDIRECT("'"&amp;data!B141&amp;"'!"&amp;ADDRESS(ROW('Přihláška č. 1'!$D$16),COLUMN('Přihláška č. 1'!$D$16),4),TRUE),1)&amp; "., " &amp;INDIRECT("'"&amp;data!B141&amp;"'!"&amp;ADDRESS(ROW('Přihláška č. 1'!$C$17),COLUMN('Přihláška č. 1'!$C$17),4),TRUE)&amp;" "&amp;LEFT(INDIRECT("'"&amp;data!B141&amp;"'!"&amp;ADDRESS(ROW('Přihláška č. 1'!$D$17),COLUMN('Přihláška č. 1'!$D$17),4),TRUE),1)&amp; "., "&amp;INDIRECT("'"&amp;data!B141&amp;"'!"&amp;ADDRESS(ROW('Přihláška č. 1'!$C$18),COLUMN('Přihláška č. 1'!$C$18),4),TRUE)&amp;" "&amp;LEFT(INDIRECT("'"&amp;data!B141&amp;"'!"&amp;ADDRESS(ROW('Přihláška č. 1'!$D$18),COLUMN('Přihláška č. 1'!$D$18),4),TRUE),1)&amp; ".",""))),""))</f>
        <v/>
      </c>
      <c r="H25" s="51">
        <f t="shared" si="0"/>
        <v>0</v>
      </c>
      <c r="I25" s="20" t="str">
        <f ca="1">IF(A25&lt;=celkem_formaci,IF(INDIRECT("'"&amp;data!B141&amp;"'!"&amp;ADDRESS(ROW('Přihláška č. 1'!$F$8),COLUMN('Přihláška č. 1'!$F$8),4),TRUE)=chyba_kumulativni,data!B141&amp;" "&amp;chyba_listu_prihlasky,""),"")</f>
        <v/>
      </c>
    </row>
    <row r="26" spans="1:9" ht="15.75" x14ac:dyDescent="0.25">
      <c r="A26" s="105">
        <v>12</v>
      </c>
      <c r="B26" s="50" t="s">
        <v>53</v>
      </c>
      <c r="C26" s="61" t="str">
        <f ca="1">IF(celkem_formaci&gt;=A26,IF(INDIRECT("'"&amp;data!B142&amp;"'!"&amp;ADDRESS(ROW('Přihláška č. 1'!$D$8),COLUMN('Přihláška č. 1'!$D$8),4),TRUE)=0,"",INDIRECT("'"&amp;data!B142&amp;"'!"&amp;ADDRESS(ROW('Přihláška č. 1'!$D$8),COLUMN('Přihláška č. 1'!$D$8),4),TRUE)),"")</f>
        <v/>
      </c>
      <c r="D26" s="62" t="str">
        <f ca="1">IF(celkem_formaci&gt;=A26,IF(INDIRECT("'"&amp;data!B142&amp;"'!"&amp;ADDRESS(ROW('Přihláška č. 1'!$D$7),COLUMN('Přihláška č. 1'!$D$7),4),TRUE)=0,"",INDIRECT("'"&amp;data!B142&amp;"'!"&amp;ADDRESS(ROW('Přihláška č. 1'!$D$7),COLUMN('Přihláška č. 1'!$D$7),4),TRUE)/60),"")</f>
        <v/>
      </c>
      <c r="E26" s="61" t="str">
        <f ca="1">IF(celkem_formaci&gt;=A26,IFERROR(CONCATENATE(VLOOKUP(INDIRECT("'"&amp;data!B142&amp;"'!"&amp;ADDRESS(ROW('Přihláška č. 1'!$D$4),COLUMN('Přihláška č. 1'!$D$4),4),TRUE),tabulka_zkratky_soutezni_kategorie,2,0)," ",VLOOKUP(INDIRECT("'"&amp;data!B142&amp;"'!"&amp;ADDRESS(ROW('Přihláška č. 1'!$D$13),COLUMN('Přihláška č. 1'!$D$13),4),TRUE),tabulka_zkratky_vekova_kategorie,2,0)),chyba_zkratky_soutezni_kategorie),"")</f>
        <v/>
      </c>
      <c r="F26" s="61" t="str">
        <f ca="1">IF(celkem_formaci&gt;=A26,IF(INDIRECT("'"&amp;data!B142&amp;"'!"&amp;ADDRESS(ROW('Přihláška č. 1'!$D$6),COLUMN('Přihláška č. 1'!$D$6),4),TRUE)=0,"",INDIRECT("'"&amp;data!B142&amp;"'!"&amp;ADDRESS(ROW('Přihláška č. 1'!$D$6),COLUMN('Přihláška č. 1'!$D$6),4),TRUE)),"")</f>
        <v/>
      </c>
      <c r="G26" s="61" t="str">
        <f ca="1">TRIM(IF(celkem_formaci&gt;=A26,IF(F26=1,INDIRECT("'"&amp;data!B142&amp;"'!"&amp;ADDRESS(ROW('Přihláška č. 1'!$C$16),COLUMN('Přihláška č. 1'!$C$16),4),TRUE)&amp;" "&amp; LEFT(INDIRECT("'"&amp;data!B142&amp;"'!"&amp;ADDRESS(ROW('Přihláška č. 1'!$D$16),COLUMN('Přihláška č. 1'!$D$16),4),TRUE),1)&amp; ".",IF(F26=2,INDIRECT("'"&amp;data!B142&amp;"'!"&amp;ADDRESS(ROW('Přihláška č. 1'!$C$16),COLUMN('Přihláška č. 1'!$C$16),4),TRUE)&amp;" "&amp; LEFT(INDIRECT("'"&amp;data!B142&amp;"'!"&amp;ADDRESS(ROW('Přihláška č. 1'!$D$16),COLUMN('Přihláška č. 1'!$D$16),4),TRUE),1)&amp; "., " &amp;INDIRECT("'"&amp;data!B142&amp;"'!"&amp;ADDRESS(ROW('Přihláška č. 1'!$C$17),COLUMN('Přihláška č. 1'!$C$17),4),TRUE)&amp;" "&amp;LEFT(INDIRECT("'"&amp;data!B142&amp;"'!"&amp;ADDRESS(ROW('Přihláška č. 1'!$D$17),COLUMN('Přihláška č. 1'!$D$17),4),TRUE),1)&amp; ".",IF(F26=3,INDIRECT("'"&amp;data!B142&amp;"'!"&amp;ADDRESS(ROW('Přihláška č. 1'!$C$16),COLUMN('Přihláška č. 1'!$C$16),4),TRUE)&amp;" "&amp; LEFT(INDIRECT("'"&amp;data!B142&amp;"'!"&amp;ADDRESS(ROW('Přihláška č. 1'!$D$16),COLUMN('Přihláška č. 1'!$D$16),4),TRUE),1)&amp; "., " &amp;INDIRECT("'"&amp;data!B142&amp;"'!"&amp;ADDRESS(ROW('Přihláška č. 1'!$C$17),COLUMN('Přihláška č. 1'!$C$17),4),TRUE)&amp;" "&amp;LEFT(INDIRECT("'"&amp;data!B142&amp;"'!"&amp;ADDRESS(ROW('Přihláška č. 1'!$D$17),COLUMN('Přihláška č. 1'!$D$17),4),TRUE),1)&amp; "., "&amp;INDIRECT("'"&amp;data!B142&amp;"'!"&amp;ADDRESS(ROW('Přihláška č. 1'!$C$18),COLUMN('Přihláška č. 1'!$C$18),4),TRUE)&amp;" "&amp;LEFT(INDIRECT("'"&amp;data!B142&amp;"'!"&amp;ADDRESS(ROW('Přihláška č. 1'!$D$18),COLUMN('Přihláška č. 1'!$D$18),4),TRUE),1)&amp; ".",""))),""))</f>
        <v/>
      </c>
      <c r="H26" s="51">
        <f t="shared" si="0"/>
        <v>0</v>
      </c>
      <c r="I26" s="20" t="str">
        <f ca="1">IF(A26&lt;=celkem_formaci,IF(INDIRECT("'"&amp;data!B142&amp;"'!"&amp;ADDRESS(ROW('Přihláška č. 1'!$F$8),COLUMN('Přihláška č. 1'!$F$8),4),TRUE)=chyba_kumulativni,data!B142&amp;" "&amp;chyba_listu_prihlasky,""),"")</f>
        <v/>
      </c>
    </row>
    <row r="27" spans="1:9" ht="15.75" x14ac:dyDescent="0.25">
      <c r="A27" s="105">
        <v>13</v>
      </c>
      <c r="B27" s="50" t="s">
        <v>54</v>
      </c>
      <c r="C27" s="61" t="str">
        <f ca="1">IF(celkem_formaci&gt;=A27,IF(INDIRECT("'"&amp;data!B143&amp;"'!"&amp;ADDRESS(ROW('Přihláška č. 1'!$D$8),COLUMN('Přihláška č. 1'!$D$8),4),TRUE)=0,"",INDIRECT("'"&amp;data!B143&amp;"'!"&amp;ADDRESS(ROW('Přihláška č. 1'!$D$8),COLUMN('Přihláška č. 1'!$D$8),4),TRUE)),"")</f>
        <v/>
      </c>
      <c r="D27" s="62" t="str">
        <f ca="1">IF(celkem_formaci&gt;=A27,IF(INDIRECT("'"&amp;data!B143&amp;"'!"&amp;ADDRESS(ROW('Přihláška č. 1'!$D$7),COLUMN('Přihláška č. 1'!$D$7),4),TRUE)=0,"",INDIRECT("'"&amp;data!B143&amp;"'!"&amp;ADDRESS(ROW('Přihláška č. 1'!$D$7),COLUMN('Přihláška č. 1'!$D$7),4),TRUE)/60),"")</f>
        <v/>
      </c>
      <c r="E27" s="61" t="str">
        <f ca="1">IF(celkem_formaci&gt;=A27,IFERROR(CONCATENATE(VLOOKUP(INDIRECT("'"&amp;data!B143&amp;"'!"&amp;ADDRESS(ROW('Přihláška č. 1'!$D$4),COLUMN('Přihláška č. 1'!$D$4),4),TRUE),tabulka_zkratky_soutezni_kategorie,2,0)," ",VLOOKUP(INDIRECT("'"&amp;data!B143&amp;"'!"&amp;ADDRESS(ROW('Přihláška č. 1'!$D$13),COLUMN('Přihláška č. 1'!$D$13),4),TRUE),tabulka_zkratky_vekova_kategorie,2,0)),chyba_zkratky_soutezni_kategorie),"")</f>
        <v/>
      </c>
      <c r="F27" s="61" t="str">
        <f ca="1">IF(celkem_formaci&gt;=A27,IF(INDIRECT("'"&amp;data!B143&amp;"'!"&amp;ADDRESS(ROW('Přihláška č. 1'!$D$6),COLUMN('Přihláška č. 1'!$D$6),4),TRUE)=0,"",INDIRECT("'"&amp;data!B143&amp;"'!"&amp;ADDRESS(ROW('Přihláška č. 1'!$D$6),COLUMN('Přihláška č. 1'!$D$6),4),TRUE)),"")</f>
        <v/>
      </c>
      <c r="G27" s="61" t="str">
        <f ca="1">TRIM(IF(celkem_formaci&gt;=A27,IF(F27=1,INDIRECT("'"&amp;data!B143&amp;"'!"&amp;ADDRESS(ROW('Přihláška č. 1'!$C$16),COLUMN('Přihláška č. 1'!$C$16),4),TRUE)&amp;" "&amp; LEFT(INDIRECT("'"&amp;data!B143&amp;"'!"&amp;ADDRESS(ROW('Přihláška č. 1'!$D$16),COLUMN('Přihláška č. 1'!$D$16),4),TRUE),1)&amp; ".",IF(F27=2,INDIRECT("'"&amp;data!B143&amp;"'!"&amp;ADDRESS(ROW('Přihláška č. 1'!$C$16),COLUMN('Přihláška č. 1'!$C$16),4),TRUE)&amp;" "&amp; LEFT(INDIRECT("'"&amp;data!B143&amp;"'!"&amp;ADDRESS(ROW('Přihláška č. 1'!$D$16),COLUMN('Přihláška č. 1'!$D$16),4),TRUE),1)&amp; "., " &amp;INDIRECT("'"&amp;data!B143&amp;"'!"&amp;ADDRESS(ROW('Přihláška č. 1'!$C$17),COLUMN('Přihláška č. 1'!$C$17),4),TRUE)&amp;" "&amp;LEFT(INDIRECT("'"&amp;data!B143&amp;"'!"&amp;ADDRESS(ROW('Přihláška č. 1'!$D$17),COLUMN('Přihláška č. 1'!$D$17),4),TRUE),1)&amp; ".",IF(F27=3,INDIRECT("'"&amp;data!B143&amp;"'!"&amp;ADDRESS(ROW('Přihláška č. 1'!$C$16),COLUMN('Přihláška č. 1'!$C$16),4),TRUE)&amp;" "&amp; LEFT(INDIRECT("'"&amp;data!B143&amp;"'!"&amp;ADDRESS(ROW('Přihláška č. 1'!$D$16),COLUMN('Přihláška č. 1'!$D$16),4),TRUE),1)&amp; "., " &amp;INDIRECT("'"&amp;data!B143&amp;"'!"&amp;ADDRESS(ROW('Přihláška č. 1'!$C$17),COLUMN('Přihláška č. 1'!$C$17),4),TRUE)&amp;" "&amp;LEFT(INDIRECT("'"&amp;data!B143&amp;"'!"&amp;ADDRESS(ROW('Přihláška č. 1'!$D$17),COLUMN('Přihláška č. 1'!$D$17),4),TRUE),1)&amp; "., "&amp;INDIRECT("'"&amp;data!B143&amp;"'!"&amp;ADDRESS(ROW('Přihláška č. 1'!$C$18),COLUMN('Přihláška č. 1'!$C$18),4),TRUE)&amp;" "&amp;LEFT(INDIRECT("'"&amp;data!B143&amp;"'!"&amp;ADDRESS(ROW('Přihláška č. 1'!$D$18),COLUMN('Přihláška č. 1'!$D$18),4),TRUE),1)&amp; ".",""))),""))</f>
        <v/>
      </c>
      <c r="H27" s="51">
        <f t="shared" si="0"/>
        <v>0</v>
      </c>
      <c r="I27" s="20" t="str">
        <f ca="1">IF(A27&lt;=celkem_formaci,IF(INDIRECT("'"&amp;data!B143&amp;"'!"&amp;ADDRESS(ROW('Přihláška č. 1'!$F$8),COLUMN('Přihláška č. 1'!$F$8),4),TRUE)=chyba_kumulativni,data!B143&amp;" "&amp;chyba_listu_prihlasky,""),"")</f>
        <v/>
      </c>
    </row>
    <row r="28" spans="1:9" ht="15.75" x14ac:dyDescent="0.25">
      <c r="A28" s="105">
        <v>14</v>
      </c>
      <c r="B28" s="50" t="s">
        <v>55</v>
      </c>
      <c r="C28" s="61" t="str">
        <f ca="1">IF(celkem_formaci&gt;=A28,IF(INDIRECT("'"&amp;data!B144&amp;"'!"&amp;ADDRESS(ROW('Přihláška č. 1'!$D$8),COLUMN('Přihláška č. 1'!$D$8),4),TRUE)=0,"",INDIRECT("'"&amp;data!B144&amp;"'!"&amp;ADDRESS(ROW('Přihláška č. 1'!$D$8),COLUMN('Přihláška č. 1'!$D$8),4),TRUE)),"")</f>
        <v/>
      </c>
      <c r="D28" s="62" t="str">
        <f ca="1">IF(celkem_formaci&gt;=A28,IF(INDIRECT("'"&amp;data!B144&amp;"'!"&amp;ADDRESS(ROW('Přihláška č. 1'!$D$7),COLUMN('Přihláška č. 1'!$D$7),4),TRUE)=0,"",INDIRECT("'"&amp;data!B144&amp;"'!"&amp;ADDRESS(ROW('Přihláška č. 1'!$D$7),COLUMN('Přihláška č. 1'!$D$7),4),TRUE)/60),"")</f>
        <v/>
      </c>
      <c r="E28" s="61" t="str">
        <f ca="1">IF(celkem_formaci&gt;=A28,IFERROR(CONCATENATE(VLOOKUP(INDIRECT("'"&amp;data!B144&amp;"'!"&amp;ADDRESS(ROW('Přihláška č. 1'!$D$4),COLUMN('Přihláška č. 1'!$D$4),4),TRUE),tabulka_zkratky_soutezni_kategorie,2,0)," ",VLOOKUP(INDIRECT("'"&amp;data!B144&amp;"'!"&amp;ADDRESS(ROW('Přihláška č. 1'!$D$13),COLUMN('Přihláška č. 1'!$D$13),4),TRUE),tabulka_zkratky_vekova_kategorie,2,0)),chyba_zkratky_soutezni_kategorie),"")</f>
        <v/>
      </c>
      <c r="F28" s="61" t="str">
        <f ca="1">IF(celkem_formaci&gt;=A28,IF(INDIRECT("'"&amp;data!B144&amp;"'!"&amp;ADDRESS(ROW('Přihláška č. 1'!$D$6),COLUMN('Přihláška č. 1'!$D$6),4),TRUE)=0,"",INDIRECT("'"&amp;data!B144&amp;"'!"&amp;ADDRESS(ROW('Přihláška č. 1'!$D$6),COLUMN('Přihláška č. 1'!$D$6),4),TRUE)),"")</f>
        <v/>
      </c>
      <c r="G28" s="61" t="str">
        <f ca="1">TRIM(IF(celkem_formaci&gt;=A28,IF(F28=1,INDIRECT("'"&amp;data!B144&amp;"'!"&amp;ADDRESS(ROW('Přihláška č. 1'!$C$16),COLUMN('Přihláška č. 1'!$C$16),4),TRUE)&amp;" "&amp; LEFT(INDIRECT("'"&amp;data!B144&amp;"'!"&amp;ADDRESS(ROW('Přihláška č. 1'!$D$16),COLUMN('Přihláška č. 1'!$D$16),4),TRUE),1)&amp; ".",IF(F28=2,INDIRECT("'"&amp;data!B144&amp;"'!"&amp;ADDRESS(ROW('Přihláška č. 1'!$C$16),COLUMN('Přihláška č. 1'!$C$16),4),TRUE)&amp;" "&amp; LEFT(INDIRECT("'"&amp;data!B144&amp;"'!"&amp;ADDRESS(ROW('Přihláška č. 1'!$D$16),COLUMN('Přihláška č. 1'!$D$16),4),TRUE),1)&amp; "., " &amp;INDIRECT("'"&amp;data!B144&amp;"'!"&amp;ADDRESS(ROW('Přihláška č. 1'!$C$17),COLUMN('Přihláška č. 1'!$C$17),4),TRUE)&amp;" "&amp;LEFT(INDIRECT("'"&amp;data!B144&amp;"'!"&amp;ADDRESS(ROW('Přihláška č. 1'!$D$17),COLUMN('Přihláška č. 1'!$D$17),4),TRUE),1)&amp; ".",IF(F28=3,INDIRECT("'"&amp;data!B144&amp;"'!"&amp;ADDRESS(ROW('Přihláška č. 1'!$C$16),COLUMN('Přihláška č. 1'!$C$16),4),TRUE)&amp;" "&amp; LEFT(INDIRECT("'"&amp;data!B144&amp;"'!"&amp;ADDRESS(ROW('Přihláška č. 1'!$D$16),COLUMN('Přihláška č. 1'!$D$16),4),TRUE),1)&amp; "., " &amp;INDIRECT("'"&amp;data!B144&amp;"'!"&amp;ADDRESS(ROW('Přihláška č. 1'!$C$17),COLUMN('Přihláška č. 1'!$C$17),4),TRUE)&amp;" "&amp;LEFT(INDIRECT("'"&amp;data!B144&amp;"'!"&amp;ADDRESS(ROW('Přihláška č. 1'!$D$17),COLUMN('Přihláška č. 1'!$D$17),4),TRUE),1)&amp; "., "&amp;INDIRECT("'"&amp;data!B144&amp;"'!"&amp;ADDRESS(ROW('Přihláška č. 1'!$C$18),COLUMN('Přihláška č. 1'!$C$18),4),TRUE)&amp;" "&amp;LEFT(INDIRECT("'"&amp;data!B144&amp;"'!"&amp;ADDRESS(ROW('Přihláška č. 1'!$D$18),COLUMN('Přihláška č. 1'!$D$18),4),TRUE),1)&amp; ".",""))),""))</f>
        <v/>
      </c>
      <c r="H28" s="51">
        <f t="shared" si="0"/>
        <v>0</v>
      </c>
      <c r="I28" s="20" t="str">
        <f ca="1">IF(A28&lt;=celkem_formaci,IF(INDIRECT("'"&amp;data!B144&amp;"'!"&amp;ADDRESS(ROW('Přihláška č. 1'!$F$8),COLUMN('Přihláška č. 1'!$F$8),4),TRUE)=chyba_kumulativni,data!B144&amp;" "&amp;chyba_listu_prihlasky,""),"")</f>
        <v/>
      </c>
    </row>
    <row r="29" spans="1:9" ht="15.75" x14ac:dyDescent="0.25">
      <c r="A29" s="105">
        <v>15</v>
      </c>
      <c r="B29" s="50" t="s">
        <v>56</v>
      </c>
      <c r="C29" s="61" t="str">
        <f ca="1">IF(celkem_formaci&gt;=A29,IF(INDIRECT("'"&amp;data!B145&amp;"'!"&amp;ADDRESS(ROW('Přihláška č. 1'!$D$8),COLUMN('Přihláška č. 1'!$D$8),4),TRUE)=0,"",INDIRECT("'"&amp;data!B145&amp;"'!"&amp;ADDRESS(ROW('Přihláška č. 1'!$D$8),COLUMN('Přihláška č. 1'!$D$8),4),TRUE)),"")</f>
        <v/>
      </c>
      <c r="D29" s="62" t="str">
        <f ca="1">IF(celkem_formaci&gt;=A29,IF(INDIRECT("'"&amp;data!B145&amp;"'!"&amp;ADDRESS(ROW('Přihláška č. 1'!$D$7),COLUMN('Přihláška č. 1'!$D$7),4),TRUE)=0,"",INDIRECT("'"&amp;data!B145&amp;"'!"&amp;ADDRESS(ROW('Přihláška č. 1'!$D$7),COLUMN('Přihláška č. 1'!$D$7),4),TRUE)/60),"")</f>
        <v/>
      </c>
      <c r="E29" s="61" t="str">
        <f ca="1">IF(celkem_formaci&gt;=A29,IFERROR(CONCATENATE(VLOOKUP(INDIRECT("'"&amp;data!B145&amp;"'!"&amp;ADDRESS(ROW('Přihláška č. 1'!$D$4),COLUMN('Přihláška č. 1'!$D$4),4),TRUE),tabulka_zkratky_soutezni_kategorie,2,0)," ",VLOOKUP(INDIRECT("'"&amp;data!B145&amp;"'!"&amp;ADDRESS(ROW('Přihláška č. 1'!$D$13),COLUMN('Přihláška č. 1'!$D$13),4),TRUE),tabulka_zkratky_vekova_kategorie,2,0)),chyba_zkratky_soutezni_kategorie),"")</f>
        <v/>
      </c>
      <c r="F29" s="61" t="str">
        <f ca="1">IF(celkem_formaci&gt;=A29,IF(INDIRECT("'"&amp;data!B145&amp;"'!"&amp;ADDRESS(ROW('Přihláška č. 1'!$D$6),COLUMN('Přihláška č. 1'!$D$6),4),TRUE)=0,"",INDIRECT("'"&amp;data!B145&amp;"'!"&amp;ADDRESS(ROW('Přihláška č. 1'!$D$6),COLUMN('Přihláška č. 1'!$D$6),4),TRUE)),"")</f>
        <v/>
      </c>
      <c r="G29" s="61" t="str">
        <f ca="1">TRIM(IF(celkem_formaci&gt;=A29,IF(F29=1,INDIRECT("'"&amp;data!B145&amp;"'!"&amp;ADDRESS(ROW('Přihláška č. 1'!$C$16),COLUMN('Přihláška č. 1'!$C$16),4),TRUE)&amp;" "&amp; LEFT(INDIRECT("'"&amp;data!B145&amp;"'!"&amp;ADDRESS(ROW('Přihláška č. 1'!$D$16),COLUMN('Přihláška č. 1'!$D$16),4),TRUE),1)&amp; ".",IF(F29=2,INDIRECT("'"&amp;data!B145&amp;"'!"&amp;ADDRESS(ROW('Přihláška č. 1'!$C$16),COLUMN('Přihláška č. 1'!$C$16),4),TRUE)&amp;" "&amp; LEFT(INDIRECT("'"&amp;data!B145&amp;"'!"&amp;ADDRESS(ROW('Přihláška č. 1'!$D$16),COLUMN('Přihláška č. 1'!$D$16),4),TRUE),1)&amp; "., " &amp;INDIRECT("'"&amp;data!B145&amp;"'!"&amp;ADDRESS(ROW('Přihláška č. 1'!$C$17),COLUMN('Přihláška č. 1'!$C$17),4),TRUE)&amp;" "&amp;LEFT(INDIRECT("'"&amp;data!B145&amp;"'!"&amp;ADDRESS(ROW('Přihláška č. 1'!$D$17),COLUMN('Přihláška č. 1'!$D$17),4),TRUE),1)&amp; ".",IF(F29=3,INDIRECT("'"&amp;data!B145&amp;"'!"&amp;ADDRESS(ROW('Přihláška č. 1'!$C$16),COLUMN('Přihláška č. 1'!$C$16),4),TRUE)&amp;" "&amp; LEFT(INDIRECT("'"&amp;data!B145&amp;"'!"&amp;ADDRESS(ROW('Přihláška č. 1'!$D$16),COLUMN('Přihláška č. 1'!$D$16),4),TRUE),1)&amp; "., " &amp;INDIRECT("'"&amp;data!B145&amp;"'!"&amp;ADDRESS(ROW('Přihláška č. 1'!$C$17),COLUMN('Přihláška č. 1'!$C$17),4),TRUE)&amp;" "&amp;LEFT(INDIRECT("'"&amp;data!B145&amp;"'!"&amp;ADDRESS(ROW('Přihláška č. 1'!$D$17),COLUMN('Přihláška č. 1'!$D$17),4),TRUE),1)&amp; "., "&amp;INDIRECT("'"&amp;data!B145&amp;"'!"&amp;ADDRESS(ROW('Přihláška č. 1'!$C$18),COLUMN('Přihláška č. 1'!$C$18),4),TRUE)&amp;" "&amp;LEFT(INDIRECT("'"&amp;data!B145&amp;"'!"&amp;ADDRESS(ROW('Přihláška č. 1'!$D$18),COLUMN('Přihláška č. 1'!$D$18),4),TRUE),1)&amp; ".",""))),""))</f>
        <v/>
      </c>
      <c r="H29" s="51">
        <f t="shared" si="0"/>
        <v>0</v>
      </c>
      <c r="I29" s="20" t="str">
        <f ca="1">IF(A29&lt;=celkem_formaci,IF(INDIRECT("'"&amp;data!B145&amp;"'!"&amp;ADDRESS(ROW('Přihláška č. 1'!$F$8),COLUMN('Přihláška č. 1'!$F$8),4),TRUE)=chyba_kumulativni,data!B145&amp;" "&amp;chyba_listu_prihlasky,""),"")</f>
        <v/>
      </c>
    </row>
    <row r="30" spans="1:9" ht="15.75" x14ac:dyDescent="0.25">
      <c r="A30" s="105">
        <v>16</v>
      </c>
      <c r="B30" s="50" t="s">
        <v>57</v>
      </c>
      <c r="C30" s="61" t="str">
        <f ca="1">IF(celkem_formaci&gt;=A30,IF(INDIRECT("'"&amp;data!B146&amp;"'!"&amp;ADDRESS(ROW('Přihláška č. 1'!$D$8),COLUMN('Přihláška č. 1'!$D$8),4),TRUE)=0,"",INDIRECT("'"&amp;data!B146&amp;"'!"&amp;ADDRESS(ROW('Přihláška č. 1'!$D$8),COLUMN('Přihláška č. 1'!$D$8),4),TRUE)),"")</f>
        <v/>
      </c>
      <c r="D30" s="62" t="str">
        <f ca="1">IF(celkem_formaci&gt;=A30,IF(INDIRECT("'"&amp;data!B146&amp;"'!"&amp;ADDRESS(ROW('Přihláška č. 1'!$D$7),COLUMN('Přihláška č. 1'!$D$7),4),TRUE)=0,"",INDIRECT("'"&amp;data!B146&amp;"'!"&amp;ADDRESS(ROW('Přihláška č. 1'!$D$7),COLUMN('Přihláška č. 1'!$D$7),4),TRUE)/60),"")</f>
        <v/>
      </c>
      <c r="E30" s="61" t="str">
        <f ca="1">IF(celkem_formaci&gt;=A30,IFERROR(CONCATENATE(VLOOKUP(INDIRECT("'"&amp;data!B146&amp;"'!"&amp;ADDRESS(ROW('Přihláška č. 1'!$D$4),COLUMN('Přihláška č. 1'!$D$4),4),TRUE),tabulka_zkratky_soutezni_kategorie,2,0)," ",VLOOKUP(INDIRECT("'"&amp;data!B146&amp;"'!"&amp;ADDRESS(ROW('Přihláška č. 1'!$D$13),COLUMN('Přihláška č. 1'!$D$13),4),TRUE),tabulka_zkratky_vekova_kategorie,2,0)),chyba_zkratky_soutezni_kategorie),"")</f>
        <v/>
      </c>
      <c r="F30" s="61" t="str">
        <f ca="1">IF(celkem_formaci&gt;=A30,IF(INDIRECT("'"&amp;data!B146&amp;"'!"&amp;ADDRESS(ROW('Přihláška č. 1'!$D$6),COLUMN('Přihláška č. 1'!$D$6),4),TRUE)=0,"",INDIRECT("'"&amp;data!B146&amp;"'!"&amp;ADDRESS(ROW('Přihláška č. 1'!$D$6),COLUMN('Přihláška č. 1'!$D$6),4),TRUE)),"")</f>
        <v/>
      </c>
      <c r="G30" s="61" t="str">
        <f ca="1">TRIM(IF(celkem_formaci&gt;=A30,IF(F30=1,INDIRECT("'"&amp;data!B146&amp;"'!"&amp;ADDRESS(ROW('Přihláška č. 1'!$C$16),COLUMN('Přihláška č. 1'!$C$16),4),TRUE)&amp;" "&amp; LEFT(INDIRECT("'"&amp;data!B146&amp;"'!"&amp;ADDRESS(ROW('Přihláška č. 1'!$D$16),COLUMN('Přihláška č. 1'!$D$16),4),TRUE),1)&amp; ".",IF(F30=2,INDIRECT("'"&amp;data!B146&amp;"'!"&amp;ADDRESS(ROW('Přihláška č. 1'!$C$16),COLUMN('Přihláška č. 1'!$C$16),4),TRUE)&amp;" "&amp; LEFT(INDIRECT("'"&amp;data!B146&amp;"'!"&amp;ADDRESS(ROW('Přihláška č. 1'!$D$16),COLUMN('Přihláška č. 1'!$D$16),4),TRUE),1)&amp; "., " &amp;INDIRECT("'"&amp;data!B146&amp;"'!"&amp;ADDRESS(ROW('Přihláška č. 1'!$C$17),COLUMN('Přihláška č. 1'!$C$17),4),TRUE)&amp;" "&amp;LEFT(INDIRECT("'"&amp;data!B146&amp;"'!"&amp;ADDRESS(ROW('Přihláška č. 1'!$D$17),COLUMN('Přihláška č. 1'!$D$17),4),TRUE),1)&amp; ".",IF(F30=3,INDIRECT("'"&amp;data!B146&amp;"'!"&amp;ADDRESS(ROW('Přihláška č. 1'!$C$16),COLUMN('Přihláška č. 1'!$C$16),4),TRUE)&amp;" "&amp; LEFT(INDIRECT("'"&amp;data!B146&amp;"'!"&amp;ADDRESS(ROW('Přihláška č. 1'!$D$16),COLUMN('Přihláška č. 1'!$D$16),4),TRUE),1)&amp; "., " &amp;INDIRECT("'"&amp;data!B146&amp;"'!"&amp;ADDRESS(ROW('Přihláška č. 1'!$C$17),COLUMN('Přihláška č. 1'!$C$17),4),TRUE)&amp;" "&amp;LEFT(INDIRECT("'"&amp;data!B146&amp;"'!"&amp;ADDRESS(ROW('Přihláška č. 1'!$D$17),COLUMN('Přihláška č. 1'!$D$17),4),TRUE),1)&amp; "., "&amp;INDIRECT("'"&amp;data!B146&amp;"'!"&amp;ADDRESS(ROW('Přihláška č. 1'!$C$18),COLUMN('Přihláška č. 1'!$C$18),4),TRUE)&amp;" "&amp;LEFT(INDIRECT("'"&amp;data!B146&amp;"'!"&amp;ADDRESS(ROW('Přihláška č. 1'!$D$18),COLUMN('Přihláška č. 1'!$D$18),4),TRUE),1)&amp; ".",""))),""))</f>
        <v/>
      </c>
      <c r="H30" s="51">
        <f t="shared" si="0"/>
        <v>0</v>
      </c>
      <c r="I30" s="20" t="str">
        <f ca="1">IF(A30&lt;=celkem_formaci,IF(INDIRECT("'"&amp;data!B146&amp;"'!"&amp;ADDRESS(ROW('Přihláška č. 1'!$F$8),COLUMN('Přihláška č. 1'!$F$8),4),TRUE)=chyba_kumulativni,data!B146&amp;" "&amp;chyba_listu_prihlasky,""),"")</f>
        <v/>
      </c>
    </row>
    <row r="31" spans="1:9" ht="15.75" x14ac:dyDescent="0.25">
      <c r="A31" s="105">
        <v>17</v>
      </c>
      <c r="B31" s="50" t="s">
        <v>58</v>
      </c>
      <c r="C31" s="61" t="str">
        <f ca="1">IF(celkem_formaci&gt;=A31,IF(INDIRECT("'"&amp;data!B147&amp;"'!"&amp;ADDRESS(ROW('Přihláška č. 1'!$D$8),COLUMN('Přihláška č. 1'!$D$8),4),TRUE)=0,"",INDIRECT("'"&amp;data!B147&amp;"'!"&amp;ADDRESS(ROW('Přihláška č. 1'!$D$8),COLUMN('Přihláška č. 1'!$D$8),4),TRUE)),"")</f>
        <v/>
      </c>
      <c r="D31" s="62" t="str">
        <f ca="1">IF(celkem_formaci&gt;=A31,IF(INDIRECT("'"&amp;data!B147&amp;"'!"&amp;ADDRESS(ROW('Přihláška č. 1'!$D$7),COLUMN('Přihláška č. 1'!$D$7),4),TRUE)=0,"",INDIRECT("'"&amp;data!B147&amp;"'!"&amp;ADDRESS(ROW('Přihláška č. 1'!$D$7),COLUMN('Přihláška č. 1'!$D$7),4),TRUE)/60),"")</f>
        <v/>
      </c>
      <c r="E31" s="61" t="str">
        <f ca="1">IF(celkem_formaci&gt;=A31,IFERROR(CONCATENATE(VLOOKUP(INDIRECT("'"&amp;data!B147&amp;"'!"&amp;ADDRESS(ROW('Přihláška č. 1'!$D$4),COLUMN('Přihláška č. 1'!$D$4),4),TRUE),tabulka_zkratky_soutezni_kategorie,2,0)," ",VLOOKUP(INDIRECT("'"&amp;data!B147&amp;"'!"&amp;ADDRESS(ROW('Přihláška č. 1'!$D$13),COLUMN('Přihláška č. 1'!$D$13),4),TRUE),tabulka_zkratky_vekova_kategorie,2,0)),chyba_zkratky_soutezni_kategorie),"")</f>
        <v/>
      </c>
      <c r="F31" s="61" t="str">
        <f ca="1">IF(celkem_formaci&gt;=A31,IF(INDIRECT("'"&amp;data!B147&amp;"'!"&amp;ADDRESS(ROW('Přihláška č. 1'!$D$6),COLUMN('Přihláška č. 1'!$D$6),4),TRUE)=0,"",INDIRECT("'"&amp;data!B147&amp;"'!"&amp;ADDRESS(ROW('Přihláška č. 1'!$D$6),COLUMN('Přihláška č. 1'!$D$6),4),TRUE)),"")</f>
        <v/>
      </c>
      <c r="G31" s="61" t="str">
        <f ca="1">TRIM(IF(celkem_formaci&gt;=A31,IF(F31=1,INDIRECT("'"&amp;data!B147&amp;"'!"&amp;ADDRESS(ROW('Přihláška č. 1'!$C$16),COLUMN('Přihláška č. 1'!$C$16),4),TRUE)&amp;" "&amp; LEFT(INDIRECT("'"&amp;data!B147&amp;"'!"&amp;ADDRESS(ROW('Přihláška č. 1'!$D$16),COLUMN('Přihláška č. 1'!$D$16),4),TRUE),1)&amp; ".",IF(F31=2,INDIRECT("'"&amp;data!B147&amp;"'!"&amp;ADDRESS(ROW('Přihláška č. 1'!$C$16),COLUMN('Přihláška č. 1'!$C$16),4),TRUE)&amp;" "&amp; LEFT(INDIRECT("'"&amp;data!B147&amp;"'!"&amp;ADDRESS(ROW('Přihláška č. 1'!$D$16),COLUMN('Přihláška č. 1'!$D$16),4),TRUE),1)&amp; "., " &amp;INDIRECT("'"&amp;data!B147&amp;"'!"&amp;ADDRESS(ROW('Přihláška č. 1'!$C$17),COLUMN('Přihláška č. 1'!$C$17),4),TRUE)&amp;" "&amp;LEFT(INDIRECT("'"&amp;data!B147&amp;"'!"&amp;ADDRESS(ROW('Přihláška č. 1'!$D$17),COLUMN('Přihláška č. 1'!$D$17),4),TRUE),1)&amp; ".",IF(F31=3,INDIRECT("'"&amp;data!B147&amp;"'!"&amp;ADDRESS(ROW('Přihláška č. 1'!$C$16),COLUMN('Přihláška č. 1'!$C$16),4),TRUE)&amp;" "&amp; LEFT(INDIRECT("'"&amp;data!B147&amp;"'!"&amp;ADDRESS(ROW('Přihláška č. 1'!$D$16),COLUMN('Přihláška č. 1'!$D$16),4),TRUE),1)&amp; "., " &amp;INDIRECT("'"&amp;data!B147&amp;"'!"&amp;ADDRESS(ROW('Přihláška č. 1'!$C$17),COLUMN('Přihláška č. 1'!$C$17),4),TRUE)&amp;" "&amp;LEFT(INDIRECT("'"&amp;data!B147&amp;"'!"&amp;ADDRESS(ROW('Přihláška č. 1'!$D$17),COLUMN('Přihláška č. 1'!$D$17),4),TRUE),1)&amp; "., "&amp;INDIRECT("'"&amp;data!B147&amp;"'!"&amp;ADDRESS(ROW('Přihláška č. 1'!$C$18),COLUMN('Přihláška č. 1'!$C$18),4),TRUE)&amp;" "&amp;LEFT(INDIRECT("'"&amp;data!B147&amp;"'!"&amp;ADDRESS(ROW('Přihláška č. 1'!$D$18),COLUMN('Přihláška č. 1'!$D$18),4),TRUE),1)&amp; ".",""))),""))</f>
        <v/>
      </c>
      <c r="H31" s="51">
        <f t="shared" si="0"/>
        <v>0</v>
      </c>
      <c r="I31" s="20" t="str">
        <f ca="1">IF(A31&lt;=celkem_formaci,IF(INDIRECT("'"&amp;data!B147&amp;"'!"&amp;ADDRESS(ROW('Přihláška č. 1'!$F$8),COLUMN('Přihláška č. 1'!$F$8),4),TRUE)=chyba_kumulativni,data!B147&amp;" "&amp;chyba_listu_prihlasky,""),"")</f>
        <v/>
      </c>
    </row>
    <row r="32" spans="1:9" ht="15.75" x14ac:dyDescent="0.25">
      <c r="A32" s="105">
        <v>18</v>
      </c>
      <c r="B32" s="50" t="s">
        <v>59</v>
      </c>
      <c r="C32" s="61" t="str">
        <f ca="1">IF(celkem_formaci&gt;=A32,IF(INDIRECT("'"&amp;data!B148&amp;"'!"&amp;ADDRESS(ROW('Přihláška č. 1'!$D$8),COLUMN('Přihláška č. 1'!$D$8),4),TRUE)=0,"",INDIRECT("'"&amp;data!B148&amp;"'!"&amp;ADDRESS(ROW('Přihláška č. 1'!$D$8),COLUMN('Přihláška č. 1'!$D$8),4),TRUE)),"")</f>
        <v/>
      </c>
      <c r="D32" s="62" t="str">
        <f ca="1">IF(celkem_formaci&gt;=A32,IF(INDIRECT("'"&amp;data!B148&amp;"'!"&amp;ADDRESS(ROW('Přihláška č. 1'!$D$7),COLUMN('Přihláška č. 1'!$D$7),4),TRUE)=0,"",INDIRECT("'"&amp;data!B148&amp;"'!"&amp;ADDRESS(ROW('Přihláška č. 1'!$D$7),COLUMN('Přihláška č. 1'!$D$7),4),TRUE)/60),"")</f>
        <v/>
      </c>
      <c r="E32" s="61" t="str">
        <f ca="1">IF(celkem_formaci&gt;=A32,IFERROR(CONCATENATE(VLOOKUP(INDIRECT("'"&amp;data!B148&amp;"'!"&amp;ADDRESS(ROW('Přihláška č. 1'!$D$4),COLUMN('Přihláška č. 1'!$D$4),4),TRUE),tabulka_zkratky_soutezni_kategorie,2,0)," ",VLOOKUP(INDIRECT("'"&amp;data!B148&amp;"'!"&amp;ADDRESS(ROW('Přihláška č. 1'!$D$13),COLUMN('Přihláška č. 1'!$D$13),4),TRUE),tabulka_zkratky_vekova_kategorie,2,0)),chyba_zkratky_soutezni_kategorie),"")</f>
        <v/>
      </c>
      <c r="F32" s="61" t="str">
        <f ca="1">IF(celkem_formaci&gt;=A32,IF(INDIRECT("'"&amp;data!B148&amp;"'!"&amp;ADDRESS(ROW('Přihláška č. 1'!$D$6),COLUMN('Přihláška č. 1'!$D$6),4),TRUE)=0,"",INDIRECT("'"&amp;data!B148&amp;"'!"&amp;ADDRESS(ROW('Přihláška č. 1'!$D$6),COLUMN('Přihláška č. 1'!$D$6),4),TRUE)),"")</f>
        <v/>
      </c>
      <c r="G32" s="61" t="str">
        <f ca="1">TRIM(IF(celkem_formaci&gt;=A32,IF(F32=1,INDIRECT("'"&amp;data!B148&amp;"'!"&amp;ADDRESS(ROW('Přihláška č. 1'!$C$16),COLUMN('Přihláška č. 1'!$C$16),4),TRUE)&amp;" "&amp; LEFT(INDIRECT("'"&amp;data!B148&amp;"'!"&amp;ADDRESS(ROW('Přihláška č. 1'!$D$16),COLUMN('Přihláška č. 1'!$D$16),4),TRUE),1)&amp; ".",IF(F32=2,INDIRECT("'"&amp;data!B148&amp;"'!"&amp;ADDRESS(ROW('Přihláška č. 1'!$C$16),COLUMN('Přihláška č. 1'!$C$16),4),TRUE)&amp;" "&amp; LEFT(INDIRECT("'"&amp;data!B148&amp;"'!"&amp;ADDRESS(ROW('Přihláška č. 1'!$D$16),COLUMN('Přihláška č. 1'!$D$16),4),TRUE),1)&amp; "., " &amp;INDIRECT("'"&amp;data!B148&amp;"'!"&amp;ADDRESS(ROW('Přihláška č. 1'!$C$17),COLUMN('Přihláška č. 1'!$C$17),4),TRUE)&amp;" "&amp;LEFT(INDIRECT("'"&amp;data!B148&amp;"'!"&amp;ADDRESS(ROW('Přihláška č. 1'!$D$17),COLUMN('Přihláška č. 1'!$D$17),4),TRUE),1)&amp; ".",IF(F32=3,INDIRECT("'"&amp;data!B148&amp;"'!"&amp;ADDRESS(ROW('Přihláška č. 1'!$C$16),COLUMN('Přihláška č. 1'!$C$16),4),TRUE)&amp;" "&amp; LEFT(INDIRECT("'"&amp;data!B148&amp;"'!"&amp;ADDRESS(ROW('Přihláška č. 1'!$D$16),COLUMN('Přihláška č. 1'!$D$16),4),TRUE),1)&amp; "., " &amp;INDIRECT("'"&amp;data!B148&amp;"'!"&amp;ADDRESS(ROW('Přihláška č. 1'!$C$17),COLUMN('Přihláška č. 1'!$C$17),4),TRUE)&amp;" "&amp;LEFT(INDIRECT("'"&amp;data!B148&amp;"'!"&amp;ADDRESS(ROW('Přihláška č. 1'!$D$17),COLUMN('Přihláška č. 1'!$D$17),4),TRUE),1)&amp; "., "&amp;INDIRECT("'"&amp;data!B148&amp;"'!"&amp;ADDRESS(ROW('Přihláška č. 1'!$C$18),COLUMN('Přihláška č. 1'!$C$18),4),TRUE)&amp;" "&amp;LEFT(INDIRECT("'"&amp;data!B148&amp;"'!"&amp;ADDRESS(ROW('Přihláška č. 1'!$D$18),COLUMN('Přihláška č. 1'!$D$18),4),TRUE),1)&amp; ".",""))),""))</f>
        <v/>
      </c>
      <c r="H32" s="51">
        <f t="shared" si="0"/>
        <v>0</v>
      </c>
      <c r="I32" s="20" t="str">
        <f ca="1">IF(A32&lt;=celkem_formaci,IF(INDIRECT("'"&amp;data!B148&amp;"'!"&amp;ADDRESS(ROW('Přihláška č. 1'!$F$8),COLUMN('Přihláška č. 1'!$F$8),4),TRUE)=chyba_kumulativni,data!B148&amp;" "&amp;chyba_listu_prihlasky,""),"")</f>
        <v/>
      </c>
    </row>
    <row r="33" spans="1:9" ht="15.75" x14ac:dyDescent="0.25">
      <c r="A33" s="105">
        <v>19</v>
      </c>
      <c r="B33" s="50" t="s">
        <v>60</v>
      </c>
      <c r="C33" s="61" t="str">
        <f ca="1">IF(celkem_formaci&gt;=A33,IF(INDIRECT("'"&amp;data!B149&amp;"'!"&amp;ADDRESS(ROW('Přihláška č. 1'!$D$8),COLUMN('Přihláška č. 1'!$D$8),4),TRUE)=0,"",INDIRECT("'"&amp;data!B149&amp;"'!"&amp;ADDRESS(ROW('Přihláška č. 1'!$D$8),COLUMN('Přihláška č. 1'!$D$8),4),TRUE)),"")</f>
        <v/>
      </c>
      <c r="D33" s="62" t="str">
        <f ca="1">IF(celkem_formaci&gt;=A33,IF(INDIRECT("'"&amp;data!B149&amp;"'!"&amp;ADDRESS(ROW('Přihláška č. 1'!$D$7),COLUMN('Přihláška č. 1'!$D$7),4),TRUE)=0,"",INDIRECT("'"&amp;data!B149&amp;"'!"&amp;ADDRESS(ROW('Přihláška č. 1'!$D$7),COLUMN('Přihláška č. 1'!$D$7),4),TRUE)/60),"")</f>
        <v/>
      </c>
      <c r="E33" s="61" t="str">
        <f ca="1">IF(celkem_formaci&gt;=A33,IFERROR(CONCATENATE(VLOOKUP(INDIRECT("'"&amp;data!B149&amp;"'!"&amp;ADDRESS(ROW('Přihláška č. 1'!$D$4),COLUMN('Přihláška č. 1'!$D$4),4),TRUE),tabulka_zkratky_soutezni_kategorie,2,0)," ",VLOOKUP(INDIRECT("'"&amp;data!B149&amp;"'!"&amp;ADDRESS(ROW('Přihláška č. 1'!$D$13),COLUMN('Přihláška č. 1'!$D$13),4),TRUE),tabulka_zkratky_vekova_kategorie,2,0)),chyba_zkratky_soutezni_kategorie),"")</f>
        <v/>
      </c>
      <c r="F33" s="61" t="str">
        <f ca="1">IF(celkem_formaci&gt;=A33,IF(INDIRECT("'"&amp;data!B149&amp;"'!"&amp;ADDRESS(ROW('Přihláška č. 1'!$D$6),COLUMN('Přihláška č. 1'!$D$6),4),TRUE)=0,"",INDIRECT("'"&amp;data!B149&amp;"'!"&amp;ADDRESS(ROW('Přihláška č. 1'!$D$6),COLUMN('Přihláška č. 1'!$D$6),4),TRUE)),"")</f>
        <v/>
      </c>
      <c r="G33" s="61" t="str">
        <f ca="1">TRIM(IF(celkem_formaci&gt;=A33,IF(F33=1,INDIRECT("'"&amp;data!B149&amp;"'!"&amp;ADDRESS(ROW('Přihláška č. 1'!$C$16),COLUMN('Přihláška č. 1'!$C$16),4),TRUE)&amp;" "&amp; LEFT(INDIRECT("'"&amp;data!B149&amp;"'!"&amp;ADDRESS(ROW('Přihláška č. 1'!$D$16),COLUMN('Přihláška č. 1'!$D$16),4),TRUE),1)&amp; ".",IF(F33=2,INDIRECT("'"&amp;data!B149&amp;"'!"&amp;ADDRESS(ROW('Přihláška č. 1'!$C$16),COLUMN('Přihláška č. 1'!$C$16),4),TRUE)&amp;" "&amp; LEFT(INDIRECT("'"&amp;data!B149&amp;"'!"&amp;ADDRESS(ROW('Přihláška č. 1'!$D$16),COLUMN('Přihláška č. 1'!$D$16),4),TRUE),1)&amp; "., " &amp;INDIRECT("'"&amp;data!B149&amp;"'!"&amp;ADDRESS(ROW('Přihláška č. 1'!$C$17),COLUMN('Přihláška č. 1'!$C$17),4),TRUE)&amp;" "&amp;LEFT(INDIRECT("'"&amp;data!B149&amp;"'!"&amp;ADDRESS(ROW('Přihláška č. 1'!$D$17),COLUMN('Přihláška č. 1'!$D$17),4),TRUE),1)&amp; ".",IF(F33=3,INDIRECT("'"&amp;data!B149&amp;"'!"&amp;ADDRESS(ROW('Přihláška č. 1'!$C$16),COLUMN('Přihláška č. 1'!$C$16),4),TRUE)&amp;" "&amp; LEFT(INDIRECT("'"&amp;data!B149&amp;"'!"&amp;ADDRESS(ROW('Přihláška č. 1'!$D$16),COLUMN('Přihláška č. 1'!$D$16),4),TRUE),1)&amp; "., " &amp;INDIRECT("'"&amp;data!B149&amp;"'!"&amp;ADDRESS(ROW('Přihláška č. 1'!$C$17),COLUMN('Přihláška č. 1'!$C$17),4),TRUE)&amp;" "&amp;LEFT(INDIRECT("'"&amp;data!B149&amp;"'!"&amp;ADDRESS(ROW('Přihláška č. 1'!$D$17),COLUMN('Přihláška č. 1'!$D$17),4),TRUE),1)&amp; "., "&amp;INDIRECT("'"&amp;data!B149&amp;"'!"&amp;ADDRESS(ROW('Přihláška č. 1'!$C$18),COLUMN('Přihláška č. 1'!$C$18),4),TRUE)&amp;" "&amp;LEFT(INDIRECT("'"&amp;data!B149&amp;"'!"&amp;ADDRESS(ROW('Přihláška č. 1'!$D$18),COLUMN('Přihláška č. 1'!$D$18),4),TRUE),1)&amp; ".",""))),""))</f>
        <v/>
      </c>
      <c r="H33" s="51">
        <f t="shared" si="0"/>
        <v>0</v>
      </c>
      <c r="I33" s="20" t="str">
        <f ca="1">IF(A33&lt;=celkem_formaci,IF(INDIRECT("'"&amp;data!B149&amp;"'!"&amp;ADDRESS(ROW('Přihláška č. 1'!$F$8),COLUMN('Přihláška č. 1'!$F$8),4),TRUE)=chyba_kumulativni,data!B149&amp;" "&amp;chyba_listu_prihlasky,""),"")</f>
        <v/>
      </c>
    </row>
    <row r="34" spans="1:9" ht="16.5" thickBot="1" x14ac:dyDescent="0.3">
      <c r="A34" s="105">
        <v>20</v>
      </c>
      <c r="B34" s="52" t="s">
        <v>61</v>
      </c>
      <c r="C34" s="63" t="str">
        <f ca="1">IF(celkem_formaci&gt;=A34,IF(INDIRECT("'"&amp;data!B150&amp;"'!"&amp;ADDRESS(ROW('Přihláška č. 1'!$D$8),COLUMN('Přihláška č. 1'!$D$8),4),TRUE)=0,"",INDIRECT("'"&amp;data!B150&amp;"'!"&amp;ADDRESS(ROW('Přihláška č. 1'!$D$8),COLUMN('Přihláška č. 1'!$D$8),4),TRUE)),"")</f>
        <v/>
      </c>
      <c r="D34" s="64" t="str">
        <f ca="1">IF(celkem_formaci&gt;=A34,IF(INDIRECT("'"&amp;data!B150&amp;"'!"&amp;ADDRESS(ROW('Přihláška č. 1'!$D$7),COLUMN('Přihláška č. 1'!$D$7),4),TRUE)=0,"",INDIRECT("'"&amp;data!B150&amp;"'!"&amp;ADDRESS(ROW('Přihláška č. 1'!$D$7),COLUMN('Přihláška č. 1'!$D$7),4),TRUE)/60),"")</f>
        <v/>
      </c>
      <c r="E34" s="63" t="str">
        <f ca="1">IF(celkem_formaci&gt;=A34,IFERROR(CONCATENATE(VLOOKUP(INDIRECT("'"&amp;data!B150&amp;"'!"&amp;ADDRESS(ROW('Přihláška č. 1'!$D$4),COLUMN('Přihláška č. 1'!$D$4),4),TRUE),tabulka_zkratky_soutezni_kategorie,2,0)," ",VLOOKUP(INDIRECT("'"&amp;data!B150&amp;"'!"&amp;ADDRESS(ROW('Přihláška č. 1'!$D$13),COLUMN('Přihláška č. 1'!$D$13),4),TRUE),tabulka_zkratky_vekova_kategorie,2,0)),chyba_zkratky_soutezni_kategorie),"")</f>
        <v/>
      </c>
      <c r="F34" s="63" t="str">
        <f ca="1">IF(celkem_formaci&gt;=A34,IF(INDIRECT("'"&amp;data!B150&amp;"'!"&amp;ADDRESS(ROW('Přihláška č. 1'!$D$6),COLUMN('Přihláška č. 1'!$D$6),4),TRUE)=0,"",INDIRECT("'"&amp;data!B150&amp;"'!"&amp;ADDRESS(ROW('Přihláška č. 1'!$D$6),COLUMN('Přihláška č. 1'!$D$6),4),TRUE)),"")</f>
        <v/>
      </c>
      <c r="G34" s="63" t="str">
        <f ca="1">TRIM(IF(celkem_formaci&gt;=A34,IF(F34=1,INDIRECT("'"&amp;data!B150&amp;"'!"&amp;ADDRESS(ROW('Přihláška č. 1'!$C$16),COLUMN('Přihláška č. 1'!$C$16),4),TRUE)&amp;" "&amp; LEFT(INDIRECT("'"&amp;data!B150&amp;"'!"&amp;ADDRESS(ROW('Přihláška č. 1'!$D$16),COLUMN('Přihláška č. 1'!$D$16),4),TRUE),1)&amp; ".",IF(F34=2,INDIRECT("'"&amp;data!B150&amp;"'!"&amp;ADDRESS(ROW('Přihláška č. 1'!$C$16),COLUMN('Přihláška č. 1'!$C$16),4),TRUE)&amp;" "&amp; LEFT(INDIRECT("'"&amp;data!B150&amp;"'!"&amp;ADDRESS(ROW('Přihláška č. 1'!$D$16),COLUMN('Přihláška č. 1'!$D$16),4),TRUE),1)&amp; "., " &amp;INDIRECT("'"&amp;data!B150&amp;"'!"&amp;ADDRESS(ROW('Přihláška č. 1'!$C$17),COLUMN('Přihláška č. 1'!$C$17),4),TRUE)&amp;" "&amp;LEFT(INDIRECT("'"&amp;data!B150&amp;"'!"&amp;ADDRESS(ROW('Přihláška č. 1'!$D$17),COLUMN('Přihláška č. 1'!$D$17),4),TRUE),1)&amp; ".",IF(F34=3,INDIRECT("'"&amp;data!B150&amp;"'!"&amp;ADDRESS(ROW('Přihláška č. 1'!$C$16),COLUMN('Přihláška č. 1'!$C$16),4),TRUE)&amp;" "&amp; LEFT(INDIRECT("'"&amp;data!B150&amp;"'!"&amp;ADDRESS(ROW('Přihláška č. 1'!$D$16),COLUMN('Přihláška č. 1'!$D$16),4),TRUE),1)&amp; "., " &amp;INDIRECT("'"&amp;data!B150&amp;"'!"&amp;ADDRESS(ROW('Přihláška č. 1'!$C$17),COLUMN('Přihláška č. 1'!$C$17),4),TRUE)&amp;" "&amp;LEFT(INDIRECT("'"&amp;data!B150&amp;"'!"&amp;ADDRESS(ROW('Přihláška č. 1'!$D$17),COLUMN('Přihláška č. 1'!$D$17),4),TRUE),1)&amp; "., "&amp;INDIRECT("'"&amp;data!B150&amp;"'!"&amp;ADDRESS(ROW('Přihláška č. 1'!$C$18),COLUMN('Přihláška č. 1'!$C$18),4),TRUE)&amp;" "&amp;LEFT(INDIRECT("'"&amp;data!B150&amp;"'!"&amp;ADDRESS(ROW('Přihláška č. 1'!$D$18),COLUMN('Přihláška č. 1'!$D$18),4),TRUE),1)&amp; ".",""))),""))</f>
        <v/>
      </c>
      <c r="H34" s="53">
        <f t="shared" si="0"/>
        <v>0</v>
      </c>
      <c r="I34" s="20" t="str">
        <f ca="1">IF(A34&lt;=celkem_formaci,IF(INDIRECT("'"&amp;data!B150&amp;"'!"&amp;ADDRESS(ROW('Přihláška č. 1'!$F$8),COLUMN('Přihláška č. 1'!$F$8),4),TRUE)=chyba_kumulativni,data!B150&amp;" "&amp;chyba_listu_prihlasky,""),"")</f>
        <v/>
      </c>
    </row>
  </sheetData>
  <sheetProtection password="AD78" sheet="1" objects="1" scenarios="1" selectLockedCells="1" selectUnlockedCells="1"/>
  <mergeCells count="17">
    <mergeCell ref="A1:H1"/>
    <mergeCell ref="A2:H2"/>
    <mergeCell ref="B11:D11"/>
    <mergeCell ref="B10:D10"/>
    <mergeCell ref="B9:D9"/>
    <mergeCell ref="B8:D8"/>
    <mergeCell ref="B5:C5"/>
    <mergeCell ref="E6:F6"/>
    <mergeCell ref="E11:F11"/>
    <mergeCell ref="E10:F10"/>
    <mergeCell ref="E9:F9"/>
    <mergeCell ref="E8:F8"/>
    <mergeCell ref="E7:F7"/>
    <mergeCell ref="A3:H3"/>
    <mergeCell ref="B13:H13"/>
    <mergeCell ref="B7:D7"/>
    <mergeCell ref="B6:D6"/>
  </mergeCells>
  <conditionalFormatting sqref="B34:G34">
    <cfRule type="expression" dxfId="144" priority="176">
      <formula>celkem_formaci&gt;=$A34</formula>
    </cfRule>
  </conditionalFormatting>
  <conditionalFormatting sqref="B15:G33">
    <cfRule type="expression" dxfId="143" priority="177">
      <formula>celkem_formaci&gt;=$A15</formula>
    </cfRule>
  </conditionalFormatting>
  <conditionalFormatting sqref="H15:H33">
    <cfRule type="expression" dxfId="142" priority="178">
      <formula>celkem_formaci&gt;=$A15</formula>
    </cfRule>
  </conditionalFormatting>
  <conditionalFormatting sqref="B15:H34">
    <cfRule type="expression" dxfId="141" priority="1">
      <formula>$I15&lt;&gt;""</formula>
    </cfRule>
  </conditionalFormatting>
  <pageMargins left="0.31496062992125984" right="0.31496062992125984" top="0.59055118110236227" bottom="0.59055118110236227" header="0" footer="0"/>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43EF-C177-4C36-A2B1-16F831B05DB3}">
  <sheetPr>
    <tabColor theme="9"/>
  </sheetPr>
  <dimension ref="A1:C19"/>
  <sheetViews>
    <sheetView showGridLines="0" workbookViewId="0">
      <selection activeCell="B4" sqref="B4"/>
    </sheetView>
  </sheetViews>
  <sheetFormatPr defaultRowHeight="15" x14ac:dyDescent="0.25"/>
  <cols>
    <col min="1" max="1" width="1.42578125" style="20" customWidth="1"/>
    <col min="2" max="2" width="24.85546875" style="20" bestFit="1" customWidth="1"/>
    <col min="3" max="3" width="70.85546875" style="20" customWidth="1"/>
    <col min="4" max="16384" width="9.140625" style="20"/>
  </cols>
  <sheetData>
    <row r="1" spans="1:3" ht="28.5" x14ac:dyDescent="0.45">
      <c r="A1" s="193" t="s">
        <v>141</v>
      </c>
      <c r="B1" s="193"/>
      <c r="C1" s="193"/>
    </row>
    <row r="2" spans="1:3" ht="15.75" thickBot="1" x14ac:dyDescent="0.3"/>
    <row r="3" spans="1:3" ht="15.75" thickBot="1" x14ac:dyDescent="0.3">
      <c r="B3" s="70" t="s">
        <v>132</v>
      </c>
      <c r="C3" s="69"/>
    </row>
    <row r="4" spans="1:3" ht="33" customHeight="1" thickBot="1" x14ac:dyDescent="0.3">
      <c r="B4" s="83"/>
      <c r="C4" s="77" t="s">
        <v>145</v>
      </c>
    </row>
    <row r="5" spans="1:3" ht="7.5" customHeight="1" thickBot="1" x14ac:dyDescent="0.3">
      <c r="B5" s="78"/>
    </row>
    <row r="6" spans="1:3" ht="63" customHeight="1" thickBot="1" x14ac:dyDescent="0.3">
      <c r="B6" s="83"/>
      <c r="C6" s="80" t="s">
        <v>148</v>
      </c>
    </row>
    <row r="7" spans="1:3" ht="15.75" thickBot="1" x14ac:dyDescent="0.3">
      <c r="B7" s="78"/>
    </row>
    <row r="8" spans="1:3" ht="63" customHeight="1" thickBot="1" x14ac:dyDescent="0.3">
      <c r="B8" s="83"/>
      <c r="C8" s="80" t="s">
        <v>159</v>
      </c>
    </row>
    <row r="9" spans="1:3" ht="15.75" thickBot="1" x14ac:dyDescent="0.3"/>
    <row r="10" spans="1:3" ht="18.75" customHeight="1" thickBot="1" x14ac:dyDescent="0.3">
      <c r="A10" s="76"/>
      <c r="B10" s="72" t="s">
        <v>136</v>
      </c>
      <c r="C10" s="76"/>
    </row>
    <row r="11" spans="1:3" s="71" customFormat="1" ht="45" customHeight="1" thickBot="1" x14ac:dyDescent="0.3">
      <c r="B11" s="238" t="str">
        <f>IF(AND(B4="",B6="",B8=""),chyba_souhlasy_bez_nutnych_souhlasu,IF(OR(B4="",B6="",B8=""),chyba_souhlasy_neodpovezeno,IF(AND(B4=data!B121,B6=data!B123),souhlasy_ok,chyba_souhlasy_bez_nutnych_souhlasu)))</f>
        <v>Bez udělěného souhlasu nelze zpracovávat osobní údaje uvedené v příhlášce a nelze Vás zařadit mezi přihlášené.</v>
      </c>
      <c r="C11" s="239"/>
    </row>
    <row r="12" spans="1:3" ht="15.75" thickBot="1" x14ac:dyDescent="0.3"/>
    <row r="13" spans="1:3" ht="33" customHeight="1" thickBot="1" x14ac:dyDescent="0.3">
      <c r="B13" s="240" t="s">
        <v>149</v>
      </c>
      <c r="C13" s="241"/>
    </row>
    <row r="15" spans="1:3" x14ac:dyDescent="0.25">
      <c r="B15" s="81" t="s">
        <v>153</v>
      </c>
      <c r="C15" s="84" t="s">
        <v>150</v>
      </c>
    </row>
    <row r="16" spans="1:3" x14ac:dyDescent="0.25">
      <c r="B16" s="81" t="s">
        <v>154</v>
      </c>
      <c r="C16" s="84" t="s">
        <v>151</v>
      </c>
    </row>
    <row r="17" spans="2:3" ht="75" customHeight="1" x14ac:dyDescent="0.25">
      <c r="B17" s="82" t="s">
        <v>155</v>
      </c>
      <c r="C17" s="75" t="s">
        <v>152</v>
      </c>
    </row>
    <row r="19" spans="2:3" ht="30" customHeight="1" x14ac:dyDescent="0.25">
      <c r="B19" s="194" t="s">
        <v>142</v>
      </c>
      <c r="C19" s="194"/>
    </row>
  </sheetData>
  <sheetProtection password="AD78" sheet="1" objects="1" scenarios="1" selectLockedCells="1"/>
  <mergeCells count="4">
    <mergeCell ref="B11:C11"/>
    <mergeCell ref="A1:C1"/>
    <mergeCell ref="B13:C13"/>
    <mergeCell ref="B19:C19"/>
  </mergeCells>
  <conditionalFormatting sqref="B4 B6 B8">
    <cfRule type="expression" dxfId="140" priority="1">
      <formula>B4=""</formula>
    </cfRule>
  </conditionalFormatting>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showErrorMessage="1" errorTitle="Tornádo říká:" error="Vyberte ze seznamu nebo ručně napište:_x000a_„Potvrzuji&quot;_x000a_„Nepotvrzuji&quot;" xr:uid="{1266008C-1039-4E05-BD2F-12874465CD02}">
          <x14:formula1>
            <xm:f>data!$B$121:$B$122</xm:f>
          </x14:formula1>
          <xm:sqref>B4</xm:sqref>
        </x14:dataValidation>
        <x14:dataValidation type="list" allowBlank="1" showInputMessage="1" showErrorMessage="1" errorTitle="Tornádo říká:" error="Vyberte ze seznamu nebo ručně napište:_x000a_„Soulasím&quot;_x000a_„Nesouhlasím&quot;" xr:uid="{DC6B709F-3620-4FD8-9E7D-99CDCD82CA2F}">
          <x14:formula1>
            <xm:f>data!$B$123:$B$124</xm:f>
          </x14:formula1>
          <xm:sqref>B6</xm:sqref>
        </x14:dataValidation>
        <x14:dataValidation type="list" allowBlank="1" showInputMessage="1" showErrorMessage="1" errorTitle="Tornádo říká:" error="Vyberte ze seznamu nebo ručně napište:_x000a_„Souhlasím&quot;_x000a_„Nesouhlasím&quot;" xr:uid="{7E0BC606-A662-4107-B68F-2206AC689400}">
          <x14:formula1>
            <xm:f>data!$B$123:$B$124</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H40"/>
  <sheetViews>
    <sheetView showGridLines="0" zoomScaleNormal="100" workbookViewId="0">
      <selection activeCell="D6" sqref="D6:E6"/>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07"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dataConsolidate/>
  <mergeCells count="53">
    <mergeCell ref="D16:E16"/>
    <mergeCell ref="D40:E40"/>
    <mergeCell ref="D39:E39"/>
    <mergeCell ref="D38:E38"/>
    <mergeCell ref="D37:E37"/>
    <mergeCell ref="D36:E36"/>
    <mergeCell ref="D35:E35"/>
    <mergeCell ref="D34:E34"/>
    <mergeCell ref="D22:E22"/>
    <mergeCell ref="D33:E33"/>
    <mergeCell ref="D32:E32"/>
    <mergeCell ref="D31:E31"/>
    <mergeCell ref="D30:E30"/>
    <mergeCell ref="D29:E29"/>
    <mergeCell ref="D28:E28"/>
    <mergeCell ref="D27:E27"/>
    <mergeCell ref="D26:E26"/>
    <mergeCell ref="D25:E25"/>
    <mergeCell ref="D24:E24"/>
    <mergeCell ref="D23:E23"/>
    <mergeCell ref="D21:E21"/>
    <mergeCell ref="D20:E20"/>
    <mergeCell ref="D19:E19"/>
    <mergeCell ref="D18:E18"/>
    <mergeCell ref="D17:E17"/>
    <mergeCell ref="A1:G1"/>
    <mergeCell ref="B6:C6"/>
    <mergeCell ref="B7:C7"/>
    <mergeCell ref="B8:C8"/>
    <mergeCell ref="B5:C5"/>
    <mergeCell ref="B13:C13"/>
    <mergeCell ref="B4:C4"/>
    <mergeCell ref="D4:E4"/>
    <mergeCell ref="D13:E13"/>
    <mergeCell ref="D5:E5"/>
    <mergeCell ref="D8:E8"/>
    <mergeCell ref="D7:E7"/>
    <mergeCell ref="B9:C10"/>
    <mergeCell ref="B15:C15"/>
    <mergeCell ref="D12:E12"/>
    <mergeCell ref="B3:E3"/>
    <mergeCell ref="B14:E14"/>
    <mergeCell ref="D6:E6"/>
    <mergeCell ref="D15:E15"/>
    <mergeCell ref="B11:E11"/>
    <mergeCell ref="B12:C12"/>
    <mergeCell ref="F7:G7"/>
    <mergeCell ref="F14:G14"/>
    <mergeCell ref="F4:G4"/>
    <mergeCell ref="F5:G5"/>
    <mergeCell ref="F6:G6"/>
    <mergeCell ref="F8:G10"/>
    <mergeCell ref="F12:G13"/>
  </mergeCells>
  <conditionalFormatting sqref="D4:E8 E9">
    <cfRule type="expression" dxfId="139" priority="140">
      <formula>D4=""</formula>
    </cfRule>
  </conditionalFormatting>
  <conditionalFormatting sqref="A2:H2 A7:H40 A3:G6 H4:H6">
    <cfRule type="expression" dxfId="138" priority="1">
      <formula>$A$1&lt;&gt;nazev_klubu</formula>
    </cfRule>
  </conditionalFormatting>
  <conditionalFormatting sqref="A1:G1">
    <cfRule type="expression" dxfId="137" priority="16">
      <formula>$A$1&lt;&gt;nazev_klubu</formula>
    </cfRule>
  </conditionalFormatting>
  <conditionalFormatting sqref="B16:F39">
    <cfRule type="expression" dxfId="136" priority="169">
      <formula>$D$6&gt;=$A16</formula>
    </cfRule>
  </conditionalFormatting>
  <conditionalFormatting sqref="G16:G39">
    <cfRule type="expression" dxfId="135" priority="170">
      <formula>$D$6&gt;=$A16</formula>
    </cfRule>
  </conditionalFormatting>
  <conditionalFormatting sqref="B40:F40">
    <cfRule type="expression" dxfId="134" priority="171">
      <formula>$D$6=$A$40</formula>
    </cfRule>
  </conditionalFormatting>
  <conditionalFormatting sqref="F8">
    <cfRule type="expression" dxfId="133" priority="127">
      <formula>$F$8=list_ok</formula>
    </cfRule>
  </conditionalFormatting>
  <dataValidations count="3">
    <dataValidation type="date" operator="lessThanOrEqual" allowBlank="1" showErrorMessage="1" errorTitle="Tornádo říká:" error="Pokoušíte se zadat datum, které je v budoucnosti." sqref="F16:F40" xr:uid="{00000000-0002-0000-0400-000004000000}">
      <formula1>TODAY()</formula1>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D4E78FAE-93CB-4B55-B13A-E59A5AF8C1B5}">
      <formula1>VLOOKUP(D4,tabulka_min_max_soutezicich,2,0)</formula1>
      <formula2>VLOOKUP(D4,tabulka_min_max_soutezicich,3,0)</formula2>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7F78E0B6-50F7-4C26-A7DB-F1D1BBE26ECD}">
      <formula1>VLOOKUP(D4,tabulka_min_max_cas,2,0)*60</formula1>
      <formula2>VLOOKUP(D4,tabulka_min_max_cas,3,0)*60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00000000-0002-0000-0400-000005000000}">
          <x14:formula1>
            <xm:f>IF('Základní informace o klubu'!$C$5=$A$1,'Základní informace o klubu'!$D$14:$D$21,data!$B$117:$B$118)</xm:f>
          </x14:formula1>
          <xm:sqref>E9</xm:sqref>
        </x14:dataValidation>
        <x14:dataValidation type="list" errorStyle="warning" allowBlank="1" showInputMessage="1" showErrorMessage="1" errorTitle="Tornádo říká:" error="Pokoušíte se zadat trenéra, který není uveden v seznamu. Prosím, doplňte jej na list: &quot;Základní informace o klubu&quot;." xr:uid="{00000000-0002-0000-0400-000006000000}">
          <x14:formula1>
            <xm:f>IF('Základní informace o klubu'!$C$5=$A$1,'Základní informace o klubu'!$D$14:$D$21,data!$B$117:$B$118)</xm:f>
          </x14:formula1>
          <xm:sqref>E10</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00000000-0002-0000-0400-000007000000}">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00000000-0002-0000-0400-000009000000}">
          <x14:formula1>
            <xm:f>IF('Základní informace o klubu'!$C$5&lt;&gt;$A$1,data!$B$117:$B$118,IF(OR(D4=data!B87,D4=data!B88),data!$B$113,data!$B$113:$B$114))</xm:f>
          </x14:formula1>
          <xm:sqref>D5:E5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H40"/>
  <sheetViews>
    <sheetView showGridLines="0" workbookViewId="0">
      <selection activeCell="D4" sqref="D4:E4"/>
    </sheetView>
  </sheetViews>
  <sheetFormatPr defaultRowHeight="15" x14ac:dyDescent="0.25"/>
  <cols>
    <col min="1" max="1" width="1.42578125" style="20" customWidth="1"/>
    <col min="2" max="2" width="3.5703125" style="20" customWidth="1"/>
    <col min="3" max="3" width="20.7109375" style="20" customWidth="1"/>
    <col min="4" max="4" width="3.5703125" style="20" customWidth="1"/>
    <col min="5" max="5" width="20.7109375" style="20" customWidth="1"/>
    <col min="6" max="6" width="19.28515625" style="20" customWidth="1"/>
    <col min="7" max="7" width="26.5703125" style="20" customWidth="1"/>
    <col min="8" max="8" width="67.85546875" style="20" customWidth="1"/>
    <col min="9" max="16384" width="9.140625" style="20"/>
  </cols>
  <sheetData>
    <row r="1" spans="1:8" ht="28.5" x14ac:dyDescent="0.45">
      <c r="A1" s="228" t="str">
        <f ca="1">IF(celkem_formaci&gt;=VALUE(IF(LEN(MID(CELL("filename",A1),FIND("]",CELL("filename",A1))+1,31))=data!C127,RIGHT(MID(CELL("filename",A1),FIND("]",CELL("filename",A1))+1,31),1),IF(LEN(MID(CELL("filename",A1),FIND("]",CELL("filename",A1))+1,31))=data!C128,RIGHT(MID(CELL("filename",A1),FIND("]",CELL("filename",A1))+1,31),2),chyba_neznama))),IF(nazev_klubu=0,NA_nazev_klubu,nazev_klubu),IF(nazev_klubu=0,IF(celkem_formaci=0,NA_nazev_klubu_A_pocet_formaci,NA_nazev_klubu_A_spatny_pocet_formaci),IF(celkem_formaci=0,NA_pocet_formaci,neodpovidajici_pocet_formaci)))</f>
        <v>Vyplňte, prosím, název klubu a počet formací na listu: "Základní informace o klubu".</v>
      </c>
      <c r="B1" s="228"/>
      <c r="C1" s="228"/>
      <c r="D1" s="228"/>
      <c r="E1" s="228"/>
      <c r="F1" s="228"/>
      <c r="G1" s="228"/>
      <c r="H1" s="39"/>
    </row>
    <row r="2" spans="1:8" x14ac:dyDescent="0.25">
      <c r="H2" s="147"/>
    </row>
    <row r="3" spans="1:8" ht="21.75" thickBot="1" x14ac:dyDescent="0.4">
      <c r="B3" s="221" t="s">
        <v>2</v>
      </c>
      <c r="C3" s="221"/>
      <c r="D3" s="221"/>
      <c r="E3" s="221"/>
    </row>
    <row r="4" spans="1:8" ht="15.75" customHeight="1" x14ac:dyDescent="0.25">
      <c r="B4" s="276" t="s">
        <v>43</v>
      </c>
      <c r="C4" s="277"/>
      <c r="D4" s="278"/>
      <c r="E4" s="279"/>
      <c r="F4" s="245" t="str">
        <f>IF(D4=0,vyplnte_ze_seznamu,"")</f>
        <v>Prosím vyplňte vybráním z rozevíracího seznamu.</v>
      </c>
      <c r="G4" s="246"/>
      <c r="H4" s="148"/>
    </row>
    <row r="5" spans="1:8" ht="15.75" customHeight="1" x14ac:dyDescent="0.25">
      <c r="B5" s="272" t="s">
        <v>45</v>
      </c>
      <c r="C5" s="273"/>
      <c r="D5" s="282"/>
      <c r="E5" s="283"/>
      <c r="F5" s="247" t="str">
        <f>IF(D5=0,vyplnte_ze_seznamu,"")</f>
        <v>Prosím vyplňte vybráním z rozevíracího seznamu.</v>
      </c>
      <c r="G5" s="248"/>
      <c r="H5" s="148"/>
    </row>
    <row r="6" spans="1:8" ht="15.75" x14ac:dyDescent="0.25">
      <c r="B6" s="222" t="s">
        <v>47</v>
      </c>
      <c r="C6" s="269"/>
      <c r="D6" s="261"/>
      <c r="E6" s="262"/>
      <c r="F6" s="247" t="str">
        <f>IF(AND(D6=0,D4=0),vyplnte,IF(AND(D4&lt;&gt;"",D6=""),vyplnte,IF(AND(D4="",D6&lt;&gt;""),vyplnte_soutezni_kategorii,IF(OR(AND(D4=data!B83,data!C83&lt;=D6,D6&lt;=data!D83),AND(D4=data!B84,data!C84&lt;=D6,D6&lt;=data!D84),AND(D4=data!B85,data!C85&lt;=D6,D6&lt;=data!D85),AND(D4=data!B86,data!C86&lt;=D6,D6&lt;=data!D86),AND(D4=data!B87,data!C87&lt;=D6,D6&lt;=data!D87),AND(D4=data!B88,data!C88&lt;=D6,D6&lt;=data!D88))=FALSE,vyplnte_spravny_pocet,""))))</f>
        <v>Prosím vyplňte.</v>
      </c>
      <c r="G6" s="248"/>
      <c r="H6" s="148"/>
    </row>
    <row r="7" spans="1:8" ht="15.75" x14ac:dyDescent="0.25">
      <c r="B7" s="222" t="s">
        <v>51</v>
      </c>
      <c r="C7" s="269"/>
      <c r="D7" s="286"/>
      <c r="E7" s="287"/>
      <c r="F7" s="242" t="str">
        <f>IF(AND(D7=0,D4=0),vyplnte_cas,IF(AND(D4&lt;&gt;"",D7=""),vyplnte_cas,IF(AND(D4="",D7&lt;&gt;""),vyplnte_soutezni_kategorii,IF(OR(AND(D4=data!B91,data!C91&lt;=D7/60,D7/60&lt;=data!D91),AND(D4=data!B92,data!C92&lt;=D7/60,D7/60&lt;=data!D92),AND(D4=data!B93,data!C93&lt;=D7/60,D7/60&lt;=data!D93),AND(D4=data!B94,data!C94&lt;=D7/60,D7/60&lt;=data!D94),AND(D4=data!B95,data!C95&lt;=D7/60,D7/60&lt;=data!D95),AND(D4=data!B96,data!C96&lt;=D7/60,D7/60&lt;=data!D96))=FALSE,vyplnte_spravny_cas,""))))</f>
        <v>Prosím vyplňte ve formátu m:ss, např.: 1:30</v>
      </c>
      <c r="G7" s="243"/>
    </row>
    <row r="8" spans="1:8" ht="15.75" customHeight="1" x14ac:dyDescent="0.25">
      <c r="B8" s="270" t="s">
        <v>46</v>
      </c>
      <c r="C8" s="271"/>
      <c r="D8" s="284"/>
      <c r="E8" s="285"/>
      <c r="F8" s="249" t="str">
        <f>IF(OR(F4&lt;&gt;"",F5&lt;&gt;"",F6&lt;&gt;"",F7&lt;&gt;""),chyba_kumulativni,IF($D$4=0,"",IF(COUNTBLANK(H16:H40)=25,list_ok,chyba_kumulativni)))</f>
        <v>Zkontrolujte, že máte správně vyplněny údaje: Soutěžní kategorie, Výkonnostní třída, Počet soutěžících a Délka skladby; a vedle seznamu jmen nejsou žádné chyby.</v>
      </c>
      <c r="G8" s="250"/>
    </row>
    <row r="9" spans="1:8" ht="15.75" customHeight="1" x14ac:dyDescent="0.25">
      <c r="B9" s="253" t="s">
        <v>48</v>
      </c>
      <c r="C9" s="254"/>
      <c r="D9" s="40" t="s">
        <v>10</v>
      </c>
      <c r="E9" s="149"/>
      <c r="F9" s="249"/>
      <c r="G9" s="250"/>
      <c r="H9" s="49"/>
    </row>
    <row r="10" spans="1:8" ht="15.75" customHeight="1" thickBot="1" x14ac:dyDescent="0.3">
      <c r="B10" s="255"/>
      <c r="C10" s="256"/>
      <c r="D10" s="41" t="s">
        <v>11</v>
      </c>
      <c r="E10" s="150"/>
      <c r="F10" s="249"/>
      <c r="G10" s="250"/>
    </row>
    <row r="11" spans="1:8" ht="31.5" customHeight="1" thickBot="1" x14ac:dyDescent="0.3">
      <c r="B11" s="265" t="s">
        <v>223</v>
      </c>
      <c r="C11" s="265"/>
      <c r="D11" s="265"/>
      <c r="E11" s="265"/>
      <c r="F11" s="93"/>
      <c r="G11" s="93"/>
    </row>
    <row r="12" spans="1:8" ht="15.75" customHeight="1" x14ac:dyDescent="0.25">
      <c r="B12" s="266" t="str">
        <f>IF(OR(D4=data!B85,D4=data!B86),vek_prumer,IF(OR(D4=data!B83,D4=data!B87),vek_soutezici,IF(OR(D4=data!B84,D4=data!B88),vek_nejstarsi_soutezici,vyplnte_sout_kat)))</f>
        <v>Vyplňte soutěžní kategorii.</v>
      </c>
      <c r="C12" s="267"/>
      <c r="D12" s="259" t="str">
        <f>IF(F12&lt;&gt;"",chyba_vpravo,IF(OR(D4=data!B85,D4=data!B86),AVERAGE(G16:G40),IF(OR(D4=data!B83,D4=data!B87),MAX(G16:G16),IF(OR(D4=data!B84,D4=data!B88),MAX(G16:G18),auto_vypocet))))</f>
        <v>Automatický výpočet.</v>
      </c>
      <c r="E12" s="260"/>
      <c r="F12" s="251" t="str">
        <f>IF(AND(D4="",D5="",D6="",D7=""),"",IF(OR(D4="",D6=""),chyba_chybi_vek_sout_kategorie,IF(COUNTBLANK(H16:H40)=25,IF(AND(IF(OR(D4=data!B85,D4=data!B86),AVERAGE(G16:G40),IF(OR(D4=data!B83,D4=data!B87),MAX(G16:G16),IF(OR(D4=data!B84,D4=data!B88),MAX(G16:G18),"")))&gt;=data!C77,IF(OR(D4=data!B85,D4=data!B86),AVERAGE(G16:G40),IF(OR(D4=data!B83,D4=data!B87),MAX(G16:G16),IF(OR(D4=data!B84,D4=data!B88),MAX(G16:G18),"")))&lt;data!D77),"",IF(AND(IF(OR(D4=data!B85,D4=data!B86),AVERAGE(G16:G40),IF(OR(D4=data!B83,D4=data!B87),MAX(G16:G16),IF(OR(D4=data!B84,D4=data!B88),MAX(G16:G18),"")))&gt;=data!C78,IF(OR(D4=data!B85,D4=data!B86),AVERAGE(G16:G40),IF(OR(D4=data!B83,D4=data!B87),MAX(G16:G16),IF(OR(D4=data!B84,D4=data!B88),MAX(G16:G18),"")))&lt;data!D78),"",IF(AND(IF(OR(D4=data!B85,D4=data!B86),AVERAGE(G16:G40),IF(OR(D4=data!B83,D4=data!B87),MAX(G16:G16),IF(OR(D4=data!B84,D4=data!B88),MAX(G16:G18),"")))&gt;=data!C79,IF(OR(D4=data!B85,D4=data!B86),AVERAGE(G16:G40),IF(OR(D4=data!B83,D4=data!B87),MAX(G16:G16),IF(OR(D4=data!B84,D4=data!B88),MAX(G16:G18),"")))&lt;data!D79),"",IF(AND(IF(OR(D4=data!B85,D4=data!B86),AVERAGE(G16:G40),IF(OR(D4=data!B83,D4=data!B87),MAX(G16:G16),IF(OR(D4=data!B84,D4=data!B88),MAX(G16:G18),"")))&gt;=data!C80,IF(OR(D4=data!B85,D4=data!B86),AVERAGE(G16:G40),IF(OR(D4=data!B83,D4=data!B87),MAX(G16:G16),IF(OR(D4=data!B84,D4=data!B88),MAX(G16:G18),"")))&lt;data!D80),"",IF(IF(OR(D4=data!B85,D4=data!B86),AVERAGE(G16:G40),IF(OR(D4=data!B83,D4=data!B87),MAX(G16:G16),IF(OR(D4=data!B84,D4=data!B88),MAX(G16:G18),"")))=0,"",chyba_mimo_vek_kategorie))))),chyba_v_seznamu_jmen)))</f>
        <v/>
      </c>
      <c r="G12" s="252"/>
    </row>
    <row r="13" spans="1:8" ht="15.75" customHeight="1" thickBot="1" x14ac:dyDescent="0.3">
      <c r="B13" s="274" t="s">
        <v>44</v>
      </c>
      <c r="C13" s="275"/>
      <c r="D13" s="280" t="str">
        <f>IF(F12&lt;&gt;"",chyba_vpravo,IF(AND(D4="",D5="",D6="",D7=""),auto_vypocet,IF(OR(D4="",D6=""),chyba_vpravo,IF(AND(D12&gt;=data!C77,D12&lt;data!D77),data!B77,IF(AND(D12&gt;=data!C78,D12&lt;data!D78),data!B78,IF(AND(D12&gt;=data!C79,D12&lt;data!D79),data!B79,IF(AND(D12&gt;=data!C80,D12&lt;data!D80),data!B80,IF(D12=0,"",chyba_vpravo))))))))</f>
        <v>Automatický výpočet.</v>
      </c>
      <c r="E13" s="281"/>
      <c r="F13" s="251"/>
      <c r="G13" s="252"/>
    </row>
    <row r="14" spans="1:8" ht="21.75" customHeight="1" thickBot="1" x14ac:dyDescent="0.4">
      <c r="B14" s="221" t="s">
        <v>49</v>
      </c>
      <c r="C14" s="221"/>
      <c r="D14" s="221"/>
      <c r="E14" s="221"/>
      <c r="F14" s="244" t="str">
        <f>IF(D6="",chyba_chybi_pocet_soutezicich,"")</f>
        <v>Pro vyplňování seznamu zadejte počet soutěžících.</v>
      </c>
      <c r="G14" s="244"/>
      <c r="H14" s="48" t="str">
        <f>IF(COUNTBLANK(H16:H40)=25,"","Chybové hlášení:")</f>
        <v/>
      </c>
    </row>
    <row r="15" spans="1:8" ht="31.5" customHeight="1" thickBot="1" x14ac:dyDescent="0.3">
      <c r="B15" s="257" t="s">
        <v>0</v>
      </c>
      <c r="C15" s="258"/>
      <c r="D15" s="263" t="s">
        <v>3</v>
      </c>
      <c r="E15" s="264"/>
      <c r="F15" s="124" t="s">
        <v>130</v>
      </c>
      <c r="G15" s="42" t="s">
        <v>50</v>
      </c>
    </row>
    <row r="16" spans="1:8" ht="15.75" x14ac:dyDescent="0.25">
      <c r="A16" s="98">
        <v>1</v>
      </c>
      <c r="B16" s="94" t="str">
        <f t="shared" ref="B16:B40" si="0">IF($D$6&gt;=A16,CONCATENATE(A16,"."),"")</f>
        <v/>
      </c>
      <c r="C16" s="151"/>
      <c r="D16" s="288"/>
      <c r="E16" s="288"/>
      <c r="F16" s="152"/>
      <c r="G16" s="45" t="str">
        <f t="shared" ref="G16:G40" si="1">IF($D$6&gt;=A16,IF(AND(C16=0,D16=0,F16=0)=TRUE,auto_vypocet_veku,IF(AND(C16=0,D16=0)=TRUE,chyba_chybi_jmeno_X_prijmeni,IF(F16&gt;0,rok_pro_vypocet_veku-F16,chyba_chybi_rok_narozeni))),"")</f>
        <v/>
      </c>
      <c r="H16" s="20" t="str">
        <f t="shared" ref="H16:H40" si="2">IF($D$6&gt;=A16,IF(OR(AND(C16=0,D16=0),F16=0)=FALSE,"",IF(AND(C16=0,D16=0,F16=0)=TRUE,chyba_chybi_jmeno_A_rok,chyba_vypoctu_veku)),IF((AND(C16=0,D16=0,F16=0)=TRUE),"",chyba_vice_soutezicich))</f>
        <v/>
      </c>
    </row>
    <row r="17" spans="1:8" ht="15.75" x14ac:dyDescent="0.25">
      <c r="A17" s="98">
        <v>2</v>
      </c>
      <c r="B17" s="95" t="str">
        <f t="shared" si="0"/>
        <v/>
      </c>
      <c r="C17" s="153"/>
      <c r="D17" s="268"/>
      <c r="E17" s="268"/>
      <c r="F17" s="154"/>
      <c r="G17" s="46" t="str">
        <f t="shared" si="1"/>
        <v/>
      </c>
      <c r="H17" s="20" t="str">
        <f t="shared" si="2"/>
        <v/>
      </c>
    </row>
    <row r="18" spans="1:8" ht="15.75" x14ac:dyDescent="0.25">
      <c r="A18" s="98">
        <v>3</v>
      </c>
      <c r="B18" s="95" t="str">
        <f t="shared" si="0"/>
        <v/>
      </c>
      <c r="C18" s="153"/>
      <c r="D18" s="268"/>
      <c r="E18" s="268"/>
      <c r="F18" s="154"/>
      <c r="G18" s="46" t="str">
        <f t="shared" si="1"/>
        <v/>
      </c>
      <c r="H18" s="20" t="str">
        <f t="shared" si="2"/>
        <v/>
      </c>
    </row>
    <row r="19" spans="1:8" ht="15.75" x14ac:dyDescent="0.25">
      <c r="A19" s="98">
        <v>4</v>
      </c>
      <c r="B19" s="95" t="str">
        <f t="shared" si="0"/>
        <v/>
      </c>
      <c r="C19" s="153"/>
      <c r="D19" s="268"/>
      <c r="E19" s="268"/>
      <c r="F19" s="154"/>
      <c r="G19" s="46" t="str">
        <f t="shared" si="1"/>
        <v/>
      </c>
      <c r="H19" s="20" t="str">
        <f t="shared" si="2"/>
        <v/>
      </c>
    </row>
    <row r="20" spans="1:8" ht="15.75" x14ac:dyDescent="0.25">
      <c r="A20" s="98">
        <v>5</v>
      </c>
      <c r="B20" s="95" t="str">
        <f t="shared" si="0"/>
        <v/>
      </c>
      <c r="C20" s="153"/>
      <c r="D20" s="268"/>
      <c r="E20" s="268"/>
      <c r="F20" s="154"/>
      <c r="G20" s="46" t="str">
        <f t="shared" si="1"/>
        <v/>
      </c>
      <c r="H20" s="20" t="str">
        <f t="shared" si="2"/>
        <v/>
      </c>
    </row>
    <row r="21" spans="1:8" ht="15.75" x14ac:dyDescent="0.25">
      <c r="A21" s="98">
        <v>6</v>
      </c>
      <c r="B21" s="95" t="str">
        <f t="shared" si="0"/>
        <v/>
      </c>
      <c r="C21" s="153"/>
      <c r="D21" s="268"/>
      <c r="E21" s="268"/>
      <c r="F21" s="154"/>
      <c r="G21" s="46" t="str">
        <f t="shared" si="1"/>
        <v/>
      </c>
      <c r="H21" s="20" t="str">
        <f t="shared" si="2"/>
        <v/>
      </c>
    </row>
    <row r="22" spans="1:8" ht="15.75" x14ac:dyDescent="0.25">
      <c r="A22" s="98">
        <v>7</v>
      </c>
      <c r="B22" s="95" t="str">
        <f t="shared" si="0"/>
        <v/>
      </c>
      <c r="C22" s="153"/>
      <c r="D22" s="268"/>
      <c r="E22" s="268"/>
      <c r="F22" s="154"/>
      <c r="G22" s="46" t="str">
        <f t="shared" si="1"/>
        <v/>
      </c>
      <c r="H22" s="20" t="str">
        <f t="shared" si="2"/>
        <v/>
      </c>
    </row>
    <row r="23" spans="1:8" ht="15.75" x14ac:dyDescent="0.25">
      <c r="A23" s="98">
        <v>8</v>
      </c>
      <c r="B23" s="95" t="str">
        <f t="shared" si="0"/>
        <v/>
      </c>
      <c r="C23" s="153"/>
      <c r="D23" s="268"/>
      <c r="E23" s="268"/>
      <c r="F23" s="154"/>
      <c r="G23" s="46" t="str">
        <f t="shared" si="1"/>
        <v/>
      </c>
      <c r="H23" s="20" t="str">
        <f t="shared" si="2"/>
        <v/>
      </c>
    </row>
    <row r="24" spans="1:8" ht="15.75" x14ac:dyDescent="0.25">
      <c r="A24" s="98">
        <v>9</v>
      </c>
      <c r="B24" s="95" t="str">
        <f t="shared" si="0"/>
        <v/>
      </c>
      <c r="C24" s="153"/>
      <c r="D24" s="268"/>
      <c r="E24" s="268"/>
      <c r="F24" s="154"/>
      <c r="G24" s="46" t="str">
        <f t="shared" si="1"/>
        <v/>
      </c>
      <c r="H24" s="20" t="str">
        <f t="shared" si="2"/>
        <v/>
      </c>
    </row>
    <row r="25" spans="1:8" ht="15.75" x14ac:dyDescent="0.25">
      <c r="A25" s="98">
        <v>10</v>
      </c>
      <c r="B25" s="95" t="str">
        <f t="shared" si="0"/>
        <v/>
      </c>
      <c r="C25" s="153"/>
      <c r="D25" s="268"/>
      <c r="E25" s="268"/>
      <c r="F25" s="154"/>
      <c r="G25" s="46" t="str">
        <f t="shared" si="1"/>
        <v/>
      </c>
      <c r="H25" s="20" t="str">
        <f t="shared" si="2"/>
        <v/>
      </c>
    </row>
    <row r="26" spans="1:8" ht="15.75" x14ac:dyDescent="0.25">
      <c r="A26" s="98">
        <v>11</v>
      </c>
      <c r="B26" s="95" t="str">
        <f t="shared" si="0"/>
        <v/>
      </c>
      <c r="C26" s="153"/>
      <c r="D26" s="268"/>
      <c r="E26" s="268"/>
      <c r="F26" s="154"/>
      <c r="G26" s="46" t="str">
        <f t="shared" si="1"/>
        <v/>
      </c>
      <c r="H26" s="20" t="str">
        <f t="shared" si="2"/>
        <v/>
      </c>
    </row>
    <row r="27" spans="1:8" ht="15.75" x14ac:dyDescent="0.25">
      <c r="A27" s="98">
        <v>12</v>
      </c>
      <c r="B27" s="95" t="str">
        <f t="shared" si="0"/>
        <v/>
      </c>
      <c r="C27" s="153"/>
      <c r="D27" s="268"/>
      <c r="E27" s="268"/>
      <c r="F27" s="154"/>
      <c r="G27" s="46" t="str">
        <f t="shared" si="1"/>
        <v/>
      </c>
      <c r="H27" s="20" t="str">
        <f t="shared" si="2"/>
        <v/>
      </c>
    </row>
    <row r="28" spans="1:8" ht="15.75" x14ac:dyDescent="0.25">
      <c r="A28" s="98">
        <v>13</v>
      </c>
      <c r="B28" s="95" t="str">
        <f t="shared" si="0"/>
        <v/>
      </c>
      <c r="C28" s="153"/>
      <c r="D28" s="268"/>
      <c r="E28" s="268"/>
      <c r="F28" s="154"/>
      <c r="G28" s="46" t="str">
        <f t="shared" si="1"/>
        <v/>
      </c>
      <c r="H28" s="20" t="str">
        <f t="shared" si="2"/>
        <v/>
      </c>
    </row>
    <row r="29" spans="1:8" ht="15.75" x14ac:dyDescent="0.25">
      <c r="A29" s="98">
        <v>14</v>
      </c>
      <c r="B29" s="95" t="str">
        <f t="shared" si="0"/>
        <v/>
      </c>
      <c r="C29" s="153"/>
      <c r="D29" s="268"/>
      <c r="E29" s="268"/>
      <c r="F29" s="154"/>
      <c r="G29" s="46" t="str">
        <f t="shared" si="1"/>
        <v/>
      </c>
      <c r="H29" s="20" t="str">
        <f t="shared" si="2"/>
        <v/>
      </c>
    </row>
    <row r="30" spans="1:8" ht="15.75" x14ac:dyDescent="0.25">
      <c r="A30" s="98">
        <v>15</v>
      </c>
      <c r="B30" s="95" t="str">
        <f t="shared" si="0"/>
        <v/>
      </c>
      <c r="C30" s="153"/>
      <c r="D30" s="268"/>
      <c r="E30" s="268"/>
      <c r="F30" s="154"/>
      <c r="G30" s="46" t="str">
        <f t="shared" si="1"/>
        <v/>
      </c>
      <c r="H30" s="20" t="str">
        <f t="shared" si="2"/>
        <v/>
      </c>
    </row>
    <row r="31" spans="1:8" ht="15.75" x14ac:dyDescent="0.25">
      <c r="A31" s="98">
        <v>16</v>
      </c>
      <c r="B31" s="95" t="str">
        <f t="shared" si="0"/>
        <v/>
      </c>
      <c r="C31" s="153"/>
      <c r="D31" s="268"/>
      <c r="E31" s="268"/>
      <c r="F31" s="154"/>
      <c r="G31" s="46" t="str">
        <f t="shared" si="1"/>
        <v/>
      </c>
      <c r="H31" s="20" t="str">
        <f t="shared" si="2"/>
        <v/>
      </c>
    </row>
    <row r="32" spans="1:8" ht="15.75" x14ac:dyDescent="0.25">
      <c r="A32" s="98">
        <v>17</v>
      </c>
      <c r="B32" s="95" t="str">
        <f t="shared" si="0"/>
        <v/>
      </c>
      <c r="C32" s="153"/>
      <c r="D32" s="268"/>
      <c r="E32" s="268"/>
      <c r="F32" s="154"/>
      <c r="G32" s="46" t="str">
        <f t="shared" si="1"/>
        <v/>
      </c>
      <c r="H32" s="20" t="str">
        <f t="shared" si="2"/>
        <v/>
      </c>
    </row>
    <row r="33" spans="1:8" ht="15.75" x14ac:dyDescent="0.25">
      <c r="A33" s="98">
        <v>18</v>
      </c>
      <c r="B33" s="95" t="str">
        <f t="shared" si="0"/>
        <v/>
      </c>
      <c r="C33" s="153"/>
      <c r="D33" s="268"/>
      <c r="E33" s="268"/>
      <c r="F33" s="154"/>
      <c r="G33" s="46" t="str">
        <f t="shared" si="1"/>
        <v/>
      </c>
      <c r="H33" s="20" t="str">
        <f t="shared" si="2"/>
        <v/>
      </c>
    </row>
    <row r="34" spans="1:8" ht="15.75" x14ac:dyDescent="0.25">
      <c r="A34" s="98">
        <v>19</v>
      </c>
      <c r="B34" s="95" t="str">
        <f t="shared" si="0"/>
        <v/>
      </c>
      <c r="C34" s="153"/>
      <c r="D34" s="268"/>
      <c r="E34" s="268"/>
      <c r="F34" s="154"/>
      <c r="G34" s="46" t="str">
        <f t="shared" si="1"/>
        <v/>
      </c>
      <c r="H34" s="20" t="str">
        <f t="shared" si="2"/>
        <v/>
      </c>
    </row>
    <row r="35" spans="1:8" ht="15.75" x14ac:dyDescent="0.25">
      <c r="A35" s="98">
        <v>20</v>
      </c>
      <c r="B35" s="95" t="str">
        <f t="shared" si="0"/>
        <v/>
      </c>
      <c r="C35" s="153"/>
      <c r="D35" s="268"/>
      <c r="E35" s="268"/>
      <c r="F35" s="154"/>
      <c r="G35" s="46" t="str">
        <f t="shared" si="1"/>
        <v/>
      </c>
      <c r="H35" s="20" t="str">
        <f t="shared" si="2"/>
        <v/>
      </c>
    </row>
    <row r="36" spans="1:8" ht="15.75" x14ac:dyDescent="0.25">
      <c r="A36" s="98">
        <v>21</v>
      </c>
      <c r="B36" s="95" t="str">
        <f t="shared" si="0"/>
        <v/>
      </c>
      <c r="C36" s="153"/>
      <c r="D36" s="268"/>
      <c r="E36" s="268"/>
      <c r="F36" s="154"/>
      <c r="G36" s="46" t="str">
        <f t="shared" si="1"/>
        <v/>
      </c>
      <c r="H36" s="20" t="str">
        <f t="shared" si="2"/>
        <v/>
      </c>
    </row>
    <row r="37" spans="1:8" ht="15.75" x14ac:dyDescent="0.25">
      <c r="A37" s="98">
        <v>22</v>
      </c>
      <c r="B37" s="95" t="str">
        <f t="shared" si="0"/>
        <v/>
      </c>
      <c r="C37" s="153"/>
      <c r="D37" s="268"/>
      <c r="E37" s="268"/>
      <c r="F37" s="154"/>
      <c r="G37" s="46" t="str">
        <f t="shared" si="1"/>
        <v/>
      </c>
      <c r="H37" s="20" t="str">
        <f t="shared" si="2"/>
        <v/>
      </c>
    </row>
    <row r="38" spans="1:8" ht="15.75" x14ac:dyDescent="0.25">
      <c r="A38" s="98">
        <v>23</v>
      </c>
      <c r="B38" s="95" t="str">
        <f t="shared" si="0"/>
        <v/>
      </c>
      <c r="C38" s="153"/>
      <c r="D38" s="268"/>
      <c r="E38" s="268"/>
      <c r="F38" s="154"/>
      <c r="G38" s="46" t="str">
        <f t="shared" si="1"/>
        <v/>
      </c>
      <c r="H38" s="20" t="str">
        <f t="shared" si="2"/>
        <v/>
      </c>
    </row>
    <row r="39" spans="1:8" ht="15.75" x14ac:dyDescent="0.25">
      <c r="A39" s="98">
        <v>24</v>
      </c>
      <c r="B39" s="95" t="str">
        <f t="shared" si="0"/>
        <v/>
      </c>
      <c r="C39" s="153"/>
      <c r="D39" s="268"/>
      <c r="E39" s="268"/>
      <c r="F39" s="154"/>
      <c r="G39" s="46" t="str">
        <f t="shared" si="1"/>
        <v/>
      </c>
      <c r="H39" s="20" t="str">
        <f t="shared" si="2"/>
        <v/>
      </c>
    </row>
    <row r="40" spans="1:8" ht="16.5" thickBot="1" x14ac:dyDescent="0.3">
      <c r="A40" s="98">
        <v>25</v>
      </c>
      <c r="B40" s="96" t="str">
        <f t="shared" si="0"/>
        <v/>
      </c>
      <c r="C40" s="155"/>
      <c r="D40" s="289"/>
      <c r="E40" s="289"/>
      <c r="F40" s="156"/>
      <c r="G40" s="47" t="str">
        <f t="shared" si="1"/>
        <v/>
      </c>
      <c r="H40" s="20" t="str">
        <f t="shared" si="2"/>
        <v/>
      </c>
    </row>
  </sheetData>
  <sheetProtection password="AD78" sheet="1" objects="1" scenarios="1" selectLockedCells="1"/>
  <mergeCells count="53">
    <mergeCell ref="B5:C5"/>
    <mergeCell ref="D5:E5"/>
    <mergeCell ref="F5:G5"/>
    <mergeCell ref="A1:G1"/>
    <mergeCell ref="B3:E3"/>
    <mergeCell ref="B4:C4"/>
    <mergeCell ref="D4:E4"/>
    <mergeCell ref="F4:G4"/>
    <mergeCell ref="B6:C6"/>
    <mergeCell ref="D6:E6"/>
    <mergeCell ref="F6:G6"/>
    <mergeCell ref="B7:C7"/>
    <mergeCell ref="D7:E7"/>
    <mergeCell ref="F7:G7"/>
    <mergeCell ref="B12:C12"/>
    <mergeCell ref="D12:E12"/>
    <mergeCell ref="F12:G13"/>
    <mergeCell ref="B13:C13"/>
    <mergeCell ref="D13:E13"/>
    <mergeCell ref="B8:C8"/>
    <mergeCell ref="D8:E8"/>
    <mergeCell ref="F8:G10"/>
    <mergeCell ref="B9:C10"/>
    <mergeCell ref="B11:E11"/>
    <mergeCell ref="D23:E23"/>
    <mergeCell ref="B14:E14"/>
    <mergeCell ref="F14:G14"/>
    <mergeCell ref="B15:C15"/>
    <mergeCell ref="D15:E15"/>
    <mergeCell ref="D16:E16"/>
    <mergeCell ref="D17:E17"/>
    <mergeCell ref="D18:E18"/>
    <mergeCell ref="D19:E19"/>
    <mergeCell ref="D20:E20"/>
    <mergeCell ref="D21:E21"/>
    <mergeCell ref="D22:E22"/>
    <mergeCell ref="D35:E35"/>
    <mergeCell ref="D24:E24"/>
    <mergeCell ref="D25:E25"/>
    <mergeCell ref="D26:E26"/>
    <mergeCell ref="D27:E27"/>
    <mergeCell ref="D28:E28"/>
    <mergeCell ref="D29:E29"/>
    <mergeCell ref="D30:E30"/>
    <mergeCell ref="D31:E31"/>
    <mergeCell ref="D32:E32"/>
    <mergeCell ref="D33:E33"/>
    <mergeCell ref="D34:E34"/>
    <mergeCell ref="D36:E36"/>
    <mergeCell ref="D37:E37"/>
    <mergeCell ref="D38:E38"/>
    <mergeCell ref="D39:E39"/>
    <mergeCell ref="D40:E40"/>
  </mergeCells>
  <conditionalFormatting sqref="D4:E8 E9">
    <cfRule type="expression" dxfId="132" priority="4">
      <formula>D4=""</formula>
    </cfRule>
  </conditionalFormatting>
  <conditionalFormatting sqref="A2:H2 A7:H40 A3:G6 H4:H6">
    <cfRule type="expression" dxfId="131" priority="1">
      <formula>$A$1&lt;&gt;nazev_klubu</formula>
    </cfRule>
  </conditionalFormatting>
  <conditionalFormatting sqref="A1:G1">
    <cfRule type="expression" dxfId="130" priority="2">
      <formula>$A$1&lt;&gt;nazev_klubu</formula>
    </cfRule>
  </conditionalFormatting>
  <conditionalFormatting sqref="B16:F39">
    <cfRule type="expression" dxfId="129" priority="5">
      <formula>$D$6&gt;=$A16</formula>
    </cfRule>
  </conditionalFormatting>
  <conditionalFormatting sqref="G16:G39">
    <cfRule type="expression" dxfId="128" priority="6">
      <formula>$D$6&gt;=$A16</formula>
    </cfRule>
  </conditionalFormatting>
  <conditionalFormatting sqref="B40:F40">
    <cfRule type="expression" dxfId="127" priority="7">
      <formula>$D$6=$A$40</formula>
    </cfRule>
  </conditionalFormatting>
  <conditionalFormatting sqref="F8">
    <cfRule type="expression" dxfId="126" priority="3">
      <formula>$F$8=list_ok</formula>
    </cfRule>
  </conditionalFormatting>
  <dataValidations count="3">
    <dataValidation type="date" operator="lessThanOrEqual" allowBlank="1" showErrorMessage="1" errorTitle="Tornádo říká:" error="Pokoušíte se zadat datum, které je v budoucnosti." sqref="F16:F40" xr:uid="{CDABE769-1BB9-4977-90EA-C39BDEBEC19A}">
      <formula1>TODAY()</formula1>
    </dataValidation>
    <dataValidation type="time" allowBlank="1" showInputMessage="1" showErrorMessage="1" errorTitle="Tornádo říká:" error="Prosím zadejte čas, který odpovídá zvolené soutěžní kategorii. Časy pro jednotlivé soutěžní kategorie naleznete v Propozicích aktuálního ročníku soutěže Tornádo." sqref="D7:E7" xr:uid="{E2E3161E-DD3E-402E-8EAE-511AC666CAE4}">
      <formula1>VLOOKUP(D4,tabulka_min_max_cas,2,0)*60</formula1>
      <formula2>VLOOKUP(D4,tabulka_min_max_cas,3,0)*60</formula2>
    </dataValidation>
    <dataValidation type="whole" allowBlank="1" showInputMessage="1" showErrorMessage="1" errorTitle="Tornádo říká:" error="Prosím zadejte počet soutěžících, který odpovídá zvolené soutěžní kategorii. Počty soutěžících pro jednotlivé soutěžní kategorie naleznete v Propozicích aktuálního ročníku soutěže Tornádo." sqref="D6:E6" xr:uid="{F841E614-BD15-4300-B324-01BF813CF803}">
      <formula1>VLOOKUP(D4,tabulka_min_max_soutezicich,2,0)</formula1>
      <formula2>VLOOKUP(D4,tabulka_min_max_soutezicich,3,0)</formula2>
    </dataValidation>
  </dataValidations>
  <pageMargins left="0.31496062992125984" right="0.31496062992125984"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Tornádo říká:" error="Pokoušíte se zadat trenéra, který není uveden v seznamu. Prosím, doplňte jej na list: &quot;Základní informace o klubu&quot;." xr:uid="{25C01887-CC7D-43EB-BD4B-EBB67D83AB66}">
          <x14:formula1>
            <xm:f>IF('Základní informace o klubu'!$C$5=$A$1,'Základní informace o klubu'!$D$14:$D$21,data!$B$117:$B$118)</xm:f>
          </x14:formula1>
          <xm:sqref>E10</xm:sqref>
        </x14:dataValidation>
        <x14:dataValidation type="list" errorStyle="warning" allowBlank="1" showInputMessage="1" showErrorMessage="1" errorTitle="Tornádo říká:" error="Pokoušíte se zadat trenéra, který není uveden v seznamu. Prosím, doplňte jej na list: &quot;Základní informace o klubu&quot;." promptTitle="Tornádo říká:" prompt="Jména všech trenérů zadejte na listu: &quot;Základní informace o klubu&quot;, poté jen vybírejte ze seznamu." xr:uid="{7519A584-DF09-49AB-974B-4A5097C62454}">
          <x14:formula1>
            <xm:f>IF('Základní informace o klubu'!$C$5=$A$1,'Základní informace o klubu'!$D$14:$D$21,data!$B$117:$B$118)</xm:f>
          </x14:formula1>
          <xm:sqref>E9</xm:sqref>
        </x14:dataValidation>
        <x14:dataValidation type="list" allowBlank="1" showInputMessage="1" showErrorMessage="1" errorTitle="Tornádo říká:" error="Prosím vyplňte správně soutěžní kategorii. Stávající text smažte a rozklikněte šipku vedle buňky či ručně vyplňte soutěžní kategorii dle níže uvedeného:_x000a_„SÓLO“_x000a_„DUO/TRIO“_x000a_„MINIFORMACE“_x000a_„FORMACE“_x000a_„2bat SÓLO“_x000a_„2bat DUO/TRIO“_x000a_" xr:uid="{F416FC76-7544-41D4-BA3F-BAA880A03135}">
          <x14:formula1>
            <xm:f>IF('Základní informace o klubu'!$C$5=$A$1,data!$B$83:$B$88,data!$B$117:$B$118)</xm:f>
          </x14:formula1>
          <xm:sqref>D4:E4</xm:sqref>
        </x14:dataValidation>
        <x14:dataValidation type="list" allowBlank="1" showInputMessage="1" showErrorMessage="1" errorTitle="Tornádo říká:" error="Prosím vyplňte správně výkonnostní třídu. Stávající text smažte a rozklikněte šipku vedle buňky či ručně vyplňte výkonnostní třídu dle níže uvedeného:_x000a_„A&quot;_x000a_„B&quot; - mimo 2bat" xr:uid="{899BAA75-98DE-4AAF-A6AD-A23A6AE70176}">
          <x14:formula1>
            <xm:f>IF('Základní informace o klubu'!$C$5&lt;&gt;$A$1,data!$B$117:$B$118,IF(OR(D4=data!B87,D4=data!B88),data!$B$113,data!$B$113:$B$114))</xm:f>
          </x14:formula1>
          <xm:sqref>D5:E5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27</vt:i4>
      </vt:variant>
      <vt:variant>
        <vt:lpstr>Pojmenované oblasti</vt:lpstr>
      </vt:variant>
      <vt:variant>
        <vt:i4>69</vt:i4>
      </vt:variant>
    </vt:vector>
  </HeadingPairs>
  <TitlesOfParts>
    <vt:vector size="96" baseType="lpstr">
      <vt:lpstr>souhrn</vt:lpstr>
      <vt:lpstr>jmenný seznam</vt:lpstr>
      <vt:lpstr>data</vt:lpstr>
      <vt:lpstr>Nápověda</vt:lpstr>
      <vt:lpstr>Základní informace o klubu</vt:lpstr>
      <vt:lpstr>Přehled přihlášek</vt:lpstr>
      <vt:lpstr>Udělení souhlasů</vt:lpstr>
      <vt:lpstr>Přihláška č. 1</vt:lpstr>
      <vt:lpstr>Přihláška č. 2</vt:lpstr>
      <vt:lpstr>Přihláška č. 3</vt:lpstr>
      <vt:lpstr>Přihláška č. 4</vt:lpstr>
      <vt:lpstr>Přihláška č. 5</vt:lpstr>
      <vt:lpstr>Přihláška č. 6</vt:lpstr>
      <vt:lpstr>Přihláška č. 7</vt:lpstr>
      <vt:lpstr>Přihláška č. 8</vt:lpstr>
      <vt:lpstr>Přihláška č. 9</vt:lpstr>
      <vt:lpstr>Přihláška č. 10</vt:lpstr>
      <vt:lpstr>Přihláška č. 11</vt:lpstr>
      <vt:lpstr>Přihláška č. 12</vt:lpstr>
      <vt:lpstr>Přihláška č. 13</vt:lpstr>
      <vt:lpstr>Přihláška č. 14</vt:lpstr>
      <vt:lpstr>Přihláška č. 15</vt:lpstr>
      <vt:lpstr>Přihláška č. 16</vt:lpstr>
      <vt:lpstr>Přihláška č. 17</vt:lpstr>
      <vt:lpstr>Přihláška č. 18</vt:lpstr>
      <vt:lpstr>Přihláška č. 19</vt:lpstr>
      <vt:lpstr>Přihláška č. 20</vt:lpstr>
      <vt:lpstr>auto_vypocet</vt:lpstr>
      <vt:lpstr>auto_vypocet_veku</vt:lpstr>
      <vt:lpstr>celkem_formaci</vt:lpstr>
      <vt:lpstr>celkem_mazoretek</vt:lpstr>
      <vt:lpstr>cena_za_start</vt:lpstr>
      <vt:lpstr>den_konaní_rocniku</vt:lpstr>
      <vt:lpstr>dnes</vt:lpstr>
      <vt:lpstr>email</vt:lpstr>
      <vt:lpstr>chyba_chybi_jmeno_A_rok</vt:lpstr>
      <vt:lpstr>chyba_chybi_jmeno_X_prijmeni</vt:lpstr>
      <vt:lpstr>chyba_chybi_pocet_soutezicich</vt:lpstr>
      <vt:lpstr>chyba_chybi_rok_narozeni</vt:lpstr>
      <vt:lpstr>chyba_chybi_vek_sout_kategorie</vt:lpstr>
      <vt:lpstr>chyba_kumulativni</vt:lpstr>
      <vt:lpstr>chyba_listu_prihlasky</vt:lpstr>
      <vt:lpstr>chyba_mimo_vek_kategorie</vt:lpstr>
      <vt:lpstr>chyba_neznama</vt:lpstr>
      <vt:lpstr>chyba_souhlasy_bez_nutnych_souhlasu</vt:lpstr>
      <vt:lpstr>chyba_souhlasy_neodpovezeno</vt:lpstr>
      <vt:lpstr>chyba_v_seznamu_jmen</vt:lpstr>
      <vt:lpstr>chyba_vice_soutezicich</vt:lpstr>
      <vt:lpstr>chyba_vpravo</vt:lpstr>
      <vt:lpstr>chyba_vypoctu_veku</vt:lpstr>
      <vt:lpstr>chyba_zkratky_soutezni_kategorie</vt:lpstr>
      <vt:lpstr>interni_jmenny_seznam</vt:lpstr>
      <vt:lpstr>kontaktni_osoba</vt:lpstr>
      <vt:lpstr>list_ok</vt:lpstr>
      <vt:lpstr>mesto</vt:lpstr>
      <vt:lpstr>NA_nazev_klubu</vt:lpstr>
      <vt:lpstr>NA_nazev_klubu_A_pocet_formaci</vt:lpstr>
      <vt:lpstr>NA_nazev_klubu_A_spatny_pocet_formaci</vt:lpstr>
      <vt:lpstr>NA_pocet_formaci</vt:lpstr>
      <vt:lpstr>nazev_klubu</vt:lpstr>
      <vt:lpstr>neodpovidajici_pocet_formaci</vt:lpstr>
      <vt:lpstr>pocet_formaci</vt:lpstr>
      <vt:lpstr>pocet_soutezicich</vt:lpstr>
      <vt:lpstr>pocet_startu</vt:lpstr>
      <vt:lpstr>pocet_treneru</vt:lpstr>
      <vt:lpstr>psc</vt:lpstr>
      <vt:lpstr>rok_pro_vypocet_veku</vt:lpstr>
      <vt:lpstr>seznam_treneru</vt:lpstr>
      <vt:lpstr>souhlasy_ok</vt:lpstr>
      <vt:lpstr>tabulka_min_max_cas</vt:lpstr>
      <vt:lpstr>tabulka_min_max_soutezicich</vt:lpstr>
      <vt:lpstr>tabulka_min_max_vek</vt:lpstr>
      <vt:lpstr>tabulka_zkratky_soutezni_kategorie</vt:lpstr>
      <vt:lpstr>tabulka_zkratky_vekova_kategorie</vt:lpstr>
      <vt:lpstr>telefon</vt:lpstr>
      <vt:lpstr>termin_uzaverky</vt:lpstr>
      <vt:lpstr>trener1</vt:lpstr>
      <vt:lpstr>trener2</vt:lpstr>
      <vt:lpstr>trener3</vt:lpstr>
      <vt:lpstr>trener4</vt:lpstr>
      <vt:lpstr>trener5</vt:lpstr>
      <vt:lpstr>trener6</vt:lpstr>
      <vt:lpstr>trener7</vt:lpstr>
      <vt:lpstr>trener8</vt:lpstr>
      <vt:lpstr>ulice</vt:lpstr>
      <vt:lpstr>vek_nejstarsi_soutezici</vt:lpstr>
      <vt:lpstr>vek_prumer</vt:lpstr>
      <vt:lpstr>vek_soutezici</vt:lpstr>
      <vt:lpstr>vyplnte</vt:lpstr>
      <vt:lpstr>vyplnte_cas</vt:lpstr>
      <vt:lpstr>vyplnte_sout_kat</vt:lpstr>
      <vt:lpstr>vyplnte_soutezni_kategorii</vt:lpstr>
      <vt:lpstr>vyplnte_spravny_cas</vt:lpstr>
      <vt:lpstr>vyplnte_spravny_pocet</vt:lpstr>
      <vt:lpstr>vyplnte_ze_seznamu</vt:lpstr>
      <vt:lpstr>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Palička</dc:creator>
  <cp:lastModifiedBy>Martin Orlík</cp:lastModifiedBy>
  <cp:lastPrinted>2021-10-08T18:06:37Z</cp:lastPrinted>
  <dcterms:created xsi:type="dcterms:W3CDTF">2017-10-13T12:18:38Z</dcterms:created>
  <dcterms:modified xsi:type="dcterms:W3CDTF">2021-10-27T18:20:35Z</dcterms:modified>
</cp:coreProperties>
</file>