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marti\ownCloud\AKCE RADAMOK\Tornádo\2025\Přihláška\"/>
    </mc:Choice>
  </mc:AlternateContent>
  <xr:revisionPtr revIDLastSave="0" documentId="13_ncr:1_{976DB9C5-751F-4F3A-8B94-FBAF21D402B5}" xr6:coauthVersionLast="47" xr6:coauthVersionMax="47" xr10:uidLastSave="{00000000-0000-0000-0000-000000000000}"/>
  <workbookProtection workbookAlgorithmName="SHA-512" workbookHashValue="Wk1yAcsL020SVUOGCBIutIG6/C39P2ApTsE/ccFaXyhKhNpzKaoc4wSKzOMJxqJXFIJWm1fhslVGZPl8fb9ELg==" workbookSaltValue="gajISKmYX1Da98eTRIYzJw==" workbookSpinCount="100000" lockStructure="1"/>
  <bookViews>
    <workbookView xWindow="-108" yWindow="-108" windowWidth="30936" windowHeight="16776" tabRatio="827" firstSheet="3" activeTab="4" xr2:uid="{00000000-000D-0000-FFFF-FFFF00000000}"/>
  </bookViews>
  <sheets>
    <sheet name="souhrn" sheetId="29" state="hidden" r:id="rId1"/>
    <sheet name="jmenný seznam" sheetId="28" state="hidden" r:id="rId2"/>
    <sheet name="data" sheetId="23" state="hidden" r:id="rId3"/>
    <sheet name="Nápověda" sheetId="27" r:id="rId4"/>
    <sheet name="Základní informace o klubu" sheetId="1" r:id="rId5"/>
    <sheet name="Přehled přihlášek" sheetId="24" r:id="rId6"/>
    <sheet name="Udělení souhlasů" sheetId="26" r:id="rId7"/>
    <sheet name="Přihláška č. 1" sheetId="2" r:id="rId8"/>
    <sheet name="Přihláška č. 2" sheetId="3" r:id="rId9"/>
    <sheet name="Přihláška č. 3" sheetId="5" r:id="rId10"/>
    <sheet name="Přihláška č. 4" sheetId="6" r:id="rId11"/>
    <sheet name="Přihláška č. 5" sheetId="7" r:id="rId12"/>
    <sheet name="Přihláška č. 6" sheetId="8" r:id="rId13"/>
    <sheet name="Přihláška č. 7" sheetId="9" r:id="rId14"/>
    <sheet name="Přihláška č. 8" sheetId="10" r:id="rId15"/>
    <sheet name="Přihláška č. 9" sheetId="11" r:id="rId16"/>
    <sheet name="Přihláška č. 10" sheetId="12" r:id="rId17"/>
    <sheet name="Přihláška č. 11" sheetId="13" r:id="rId18"/>
    <sheet name="Přihláška č. 12" sheetId="14" r:id="rId19"/>
    <sheet name="Přihláška č. 13" sheetId="15" r:id="rId20"/>
    <sheet name="Přihláška č. 14" sheetId="16" r:id="rId21"/>
    <sheet name="Přihláška č. 15" sheetId="17" r:id="rId22"/>
    <sheet name="Přihláška č. 16" sheetId="18" r:id="rId23"/>
    <sheet name="Přihláška č. 17" sheetId="19" r:id="rId24"/>
    <sheet name="Přihláška č. 18" sheetId="20" r:id="rId25"/>
    <sheet name="Přihláška č. 19" sheetId="21" r:id="rId26"/>
    <sheet name="Přihláška č. 20" sheetId="22" r:id="rId27"/>
  </sheets>
  <definedNames>
    <definedName name="auto_vypocet">data!$C$31</definedName>
    <definedName name="auto_vypocet_veku">data!$C$39</definedName>
    <definedName name="celkem_formaci">'Základní informace o klubu'!$C$23</definedName>
    <definedName name="celkem_mazoretek">'jmenný seznam'!$J$32</definedName>
    <definedName name="cena_za_start">data!$C$73</definedName>
    <definedName name="den_konaní_rocniku">data!$C$75</definedName>
    <definedName name="dnes">data!$C$76</definedName>
    <definedName name="email">'Základní informace o klubu'!$C$11</definedName>
    <definedName name="chyba_chybi_jmeno_A_rok">data!$C$42</definedName>
    <definedName name="chyba_chybi_jmeno_X_prijmeni">data!$C$40</definedName>
    <definedName name="chyba_chybi_pocet_soutezicich">data!$C$38</definedName>
    <definedName name="chyba_chybi_rok_narozeni">data!$C$41</definedName>
    <definedName name="chyba_chybi_vek_sout_kategorie">data!$C$35</definedName>
    <definedName name="chyba_kumulativni">data!$C$23</definedName>
    <definedName name="chyba_listu_prihlasky">data!$C$47</definedName>
    <definedName name="chyba_mimo_vek_kategorie">data!$C$33</definedName>
    <definedName name="chyba_neznama">data!$C$9</definedName>
    <definedName name="chyba_souhlasy_bez_nutnych_souhlasu">data!$C$51</definedName>
    <definedName name="chyba_souhlasy_neodpovezeno">data!$C$50</definedName>
    <definedName name="chyba_v_seznamu_jmen">data!$C$34</definedName>
    <definedName name="chyba_vice_soutezicich">data!$C$44</definedName>
    <definedName name="chyba_vpravo">data!$C$32</definedName>
    <definedName name="chyba_vypoctu_veku">data!$C$43</definedName>
    <definedName name="chyba_zkratky_soutezni_kategorie">data!$C$24</definedName>
    <definedName name="info_o_klubu">souhrn!$D$5:$J$5</definedName>
    <definedName name="interni_jmenny_seznam">'jmenný seznam'!$D$32:$E$531</definedName>
    <definedName name="interni_jmenny_seznam2">'jmenný seznam'!$H$33:$H$531</definedName>
    <definedName name="kontaktni_osoba">'Základní informace o klubu'!$C$9</definedName>
    <definedName name="list_ok">data!$C$22</definedName>
    <definedName name="mesto">'Základní informace o klubu'!$C$7</definedName>
    <definedName name="NA_nazev_klubu">data!$C$8</definedName>
    <definedName name="NA_nazev_klubu_A_pocet_formaci">data!$C$6</definedName>
    <definedName name="NA_nazev_klubu_A_spatny_pocet_formaci">data!$C$7</definedName>
    <definedName name="NA_pocet_formaci">data!$C$4</definedName>
    <definedName name="nazev_klubu">'Základní informace o klubu'!$C$5</definedName>
    <definedName name="neodpovidajici_pocet_formaci">data!$C$5</definedName>
    <definedName name="_xlnm.Print_Area" localSheetId="5">'Přehled přihlášek'!$A:$H</definedName>
    <definedName name="pocet_formaci">'Přehled přihlášek'!$E$8</definedName>
    <definedName name="pocet_soutezicich">'Přehled přihlášek'!$E$7</definedName>
    <definedName name="pocet_startu">'Přehled přihlášek'!$E$9</definedName>
    <definedName name="pocet_treneru">souhrn!$I$5</definedName>
    <definedName name="psc">'Základní informace o klubu'!$C$8</definedName>
    <definedName name="rok_pro_vypocet_veku">data!$C$74</definedName>
    <definedName name="seznam_treneru">'Základní informace o klubu'!$D$14:$D$21</definedName>
    <definedName name="souhlasy_ok">data!$C$52</definedName>
    <definedName name="souhrn_formaci">OFFSET(souhrn!$E$12,0,0,(25-COUNTBLANK(souhrn!$E$12:$E$36)),161)</definedName>
    <definedName name="tabulka_min_max_cas">data!$B$99:$D$110</definedName>
    <definedName name="tabulka_min_max_soutezicich">data!$B$85:$D$96</definedName>
    <definedName name="tabulka_min_max_vek">data!$B$79:$D$82</definedName>
    <definedName name="tabulka_zkratky_soutezni_kategorie">data!$B$113:$C$124</definedName>
    <definedName name="tabulka_zkratky_vekova_kategorie">data!$B$127:$C$130</definedName>
    <definedName name="telefon">'Základní informace o klubu'!$C$10</definedName>
    <definedName name="termin_uzaverky">data!$C$72</definedName>
    <definedName name="trener1">'Základní informace o klubu'!$D$14</definedName>
    <definedName name="trener2">'Základní informace o klubu'!$D$15</definedName>
    <definedName name="trener3">'Základní informace o klubu'!$D$16</definedName>
    <definedName name="trener4">'Základní informace o klubu'!$D$17</definedName>
    <definedName name="trener5">'Základní informace o klubu'!$D$18</definedName>
    <definedName name="trener6">'Základní informace o klubu'!$D$19</definedName>
    <definedName name="trener7">'Základní informace o klubu'!$D$20</definedName>
    <definedName name="trener8">'Základní informace o klubu'!$D$21</definedName>
    <definedName name="ulice">'Základní informace o klubu'!$C$6</definedName>
    <definedName name="vek_nejstarsi_soutezici">data!$C$29</definedName>
    <definedName name="vek_prumer">data!$C$27</definedName>
    <definedName name="vek_soutezici">data!$C$28</definedName>
    <definedName name="vyplnte">data!$C$12</definedName>
    <definedName name="vyplnte_cas">data!$C$14</definedName>
    <definedName name="vyplnte_sout_kat">data!$C$30</definedName>
    <definedName name="vyplnte_soutezni_kategorii">data!$C$15</definedName>
    <definedName name="vyplnte_spravny_cas">data!$C$19</definedName>
    <definedName name="vyplnte_spravny_pocet">data!$C$18</definedName>
    <definedName name="vyplnte_trenera1">data!$C$16</definedName>
    <definedName name="vyplnte_trenera2">data!$C$17</definedName>
    <definedName name="vyplnte_ze_seznamu">data!$C$13</definedName>
    <definedName name="web">'Základní informace o klubu'!$C$12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29" l="1"/>
  <c r="L5" i="29"/>
  <c r="K5" i="29"/>
  <c r="Y4" i="29"/>
  <c r="Y3" i="29"/>
  <c r="H40" i="22"/>
  <c r="G40" i="22"/>
  <c r="B40" i="22"/>
  <c r="H39" i="22"/>
  <c r="G39" i="22"/>
  <c r="B39" i="22"/>
  <c r="H38" i="22"/>
  <c r="G38" i="22"/>
  <c r="B38" i="22"/>
  <c r="H37" i="22"/>
  <c r="G37" i="22"/>
  <c r="B37" i="22"/>
  <c r="H36" i="22"/>
  <c r="G36" i="22"/>
  <c r="B36" i="22"/>
  <c r="H35" i="22"/>
  <c r="G35" i="22"/>
  <c r="B35" i="22"/>
  <c r="H34" i="22"/>
  <c r="G34" i="22"/>
  <c r="B34" i="22"/>
  <c r="H33" i="22"/>
  <c r="G33" i="22"/>
  <c r="B33" i="22"/>
  <c r="H32" i="22"/>
  <c r="G32" i="22"/>
  <c r="B32" i="22"/>
  <c r="H31" i="22"/>
  <c r="G31" i="22"/>
  <c r="B31" i="22"/>
  <c r="H30" i="22"/>
  <c r="G30" i="22"/>
  <c r="B30" i="22"/>
  <c r="H29" i="22"/>
  <c r="G29" i="22"/>
  <c r="B29" i="22"/>
  <c r="H28" i="22"/>
  <c r="G28" i="22"/>
  <c r="B28" i="22"/>
  <c r="H27" i="22"/>
  <c r="G27" i="22"/>
  <c r="B27" i="22"/>
  <c r="H26" i="22"/>
  <c r="G26" i="22"/>
  <c r="B26" i="22"/>
  <c r="H25" i="22"/>
  <c r="G25" i="22"/>
  <c r="B25" i="22"/>
  <c r="H24" i="22"/>
  <c r="G24" i="22"/>
  <c r="B24" i="22"/>
  <c r="H23" i="22"/>
  <c r="G23" i="22"/>
  <c r="B23" i="22"/>
  <c r="H22" i="22"/>
  <c r="G22" i="22"/>
  <c r="B22" i="22"/>
  <c r="H21" i="22"/>
  <c r="G21" i="22"/>
  <c r="B21" i="22"/>
  <c r="H20" i="22"/>
  <c r="G20" i="22"/>
  <c r="B20" i="22"/>
  <c r="H19" i="22"/>
  <c r="G19" i="22"/>
  <c r="B19" i="22"/>
  <c r="H18" i="22"/>
  <c r="G18" i="22"/>
  <c r="B18" i="22"/>
  <c r="H17" i="22"/>
  <c r="G17" i="22"/>
  <c r="B17" i="22"/>
  <c r="H16" i="22"/>
  <c r="H14" i="22" s="1"/>
  <c r="G16" i="22"/>
  <c r="B16" i="22"/>
  <c r="F14" i="22"/>
  <c r="F12" i="22"/>
  <c r="D13" i="22" s="1"/>
  <c r="D12" i="22"/>
  <c r="B12" i="22"/>
  <c r="F7" i="22"/>
  <c r="F6" i="22"/>
  <c r="F5" i="22"/>
  <c r="F4" i="22"/>
  <c r="F8" i="22" s="1"/>
  <c r="A1" i="22"/>
  <c r="H40" i="21"/>
  <c r="G40" i="21"/>
  <c r="B40" i="21"/>
  <c r="H39" i="21"/>
  <c r="G39" i="21"/>
  <c r="B39" i="21"/>
  <c r="H38" i="21"/>
  <c r="G38" i="21"/>
  <c r="B38" i="21"/>
  <c r="H37" i="21"/>
  <c r="G37" i="21"/>
  <c r="B37" i="21"/>
  <c r="H36" i="21"/>
  <c r="G36" i="21"/>
  <c r="B36" i="21"/>
  <c r="H35" i="21"/>
  <c r="G35" i="21"/>
  <c r="B35" i="21"/>
  <c r="H34" i="21"/>
  <c r="G34" i="21"/>
  <c r="B34" i="21"/>
  <c r="H33" i="21"/>
  <c r="G33" i="21"/>
  <c r="B33" i="21"/>
  <c r="H32" i="21"/>
  <c r="G32" i="21"/>
  <c r="B32" i="21"/>
  <c r="H31" i="21"/>
  <c r="G31" i="21"/>
  <c r="B31" i="21"/>
  <c r="H30" i="21"/>
  <c r="G30" i="21"/>
  <c r="B30" i="21"/>
  <c r="H29" i="21"/>
  <c r="G29" i="21"/>
  <c r="B29" i="21"/>
  <c r="H28" i="21"/>
  <c r="G28" i="21"/>
  <c r="B28" i="21"/>
  <c r="H27" i="21"/>
  <c r="G27" i="21"/>
  <c r="B27" i="21"/>
  <c r="H26" i="21"/>
  <c r="G26" i="21"/>
  <c r="B26" i="21"/>
  <c r="H25" i="21"/>
  <c r="G25" i="21"/>
  <c r="B25" i="21"/>
  <c r="H24" i="21"/>
  <c r="G24" i="21"/>
  <c r="B24" i="21"/>
  <c r="H23" i="21"/>
  <c r="G23" i="21"/>
  <c r="B23" i="21"/>
  <c r="H22" i="21"/>
  <c r="G22" i="21"/>
  <c r="B22" i="21"/>
  <c r="H21" i="21"/>
  <c r="G21" i="21"/>
  <c r="B21" i="21"/>
  <c r="H20" i="21"/>
  <c r="H14" i="21" s="1"/>
  <c r="G20" i="21"/>
  <c r="B20" i="21"/>
  <c r="H19" i="21"/>
  <c r="G19" i="21"/>
  <c r="B19" i="21"/>
  <c r="H18" i="21"/>
  <c r="G18" i="21"/>
  <c r="B18" i="21"/>
  <c r="H17" i="21"/>
  <c r="G17" i="21"/>
  <c r="B17" i="21"/>
  <c r="H16" i="21"/>
  <c r="G16" i="21"/>
  <c r="B16" i="21"/>
  <c r="F14" i="21"/>
  <c r="F12" i="21"/>
  <c r="D13" i="21" s="1"/>
  <c r="D12" i="21"/>
  <c r="B12" i="21"/>
  <c r="F8" i="21"/>
  <c r="F7" i="21"/>
  <c r="F6" i="21"/>
  <c r="F5" i="21"/>
  <c r="F4" i="21"/>
  <c r="A1" i="21"/>
  <c r="H40" i="20"/>
  <c r="G40" i="20"/>
  <c r="B40" i="20"/>
  <c r="H39" i="20"/>
  <c r="G39" i="20"/>
  <c r="B39" i="20"/>
  <c r="H38" i="20"/>
  <c r="G38" i="20"/>
  <c r="B38" i="20"/>
  <c r="H37" i="20"/>
  <c r="G37" i="20"/>
  <c r="B37" i="20"/>
  <c r="H36" i="20"/>
  <c r="G36" i="20"/>
  <c r="B36" i="20"/>
  <c r="H35" i="20"/>
  <c r="G35" i="20"/>
  <c r="B35" i="20"/>
  <c r="H34" i="20"/>
  <c r="G34" i="20"/>
  <c r="B34" i="20"/>
  <c r="H33" i="20"/>
  <c r="G33" i="20"/>
  <c r="B33" i="20"/>
  <c r="H32" i="20"/>
  <c r="G32" i="20"/>
  <c r="B32" i="20"/>
  <c r="H31" i="20"/>
  <c r="G31" i="20"/>
  <c r="B31" i="20"/>
  <c r="H30" i="20"/>
  <c r="G30" i="20"/>
  <c r="B30" i="20"/>
  <c r="H29" i="20"/>
  <c r="G29" i="20"/>
  <c r="B29" i="20"/>
  <c r="H28" i="20"/>
  <c r="G28" i="20"/>
  <c r="B28" i="20"/>
  <c r="H27" i="20"/>
  <c r="G27" i="20"/>
  <c r="B27" i="20"/>
  <c r="H26" i="20"/>
  <c r="G26" i="20"/>
  <c r="B26" i="20"/>
  <c r="H25" i="20"/>
  <c r="G25" i="20"/>
  <c r="B25" i="20"/>
  <c r="H24" i="20"/>
  <c r="G24" i="20"/>
  <c r="B24" i="20"/>
  <c r="H23" i="20"/>
  <c r="G23" i="20"/>
  <c r="B23" i="20"/>
  <c r="H22" i="20"/>
  <c r="G22" i="20"/>
  <c r="B22" i="20"/>
  <c r="H21" i="20"/>
  <c r="G21" i="20"/>
  <c r="B21" i="20"/>
  <c r="H20" i="20"/>
  <c r="G20" i="20"/>
  <c r="B20" i="20"/>
  <c r="H19" i="20"/>
  <c r="G19" i="20"/>
  <c r="B19" i="20"/>
  <c r="H18" i="20"/>
  <c r="G18" i="20"/>
  <c r="B18" i="20"/>
  <c r="H17" i="20"/>
  <c r="H14" i="20" s="1"/>
  <c r="G17" i="20"/>
  <c r="B17" i="20"/>
  <c r="H16" i="20"/>
  <c r="G16" i="20"/>
  <c r="B16" i="20"/>
  <c r="F14" i="20"/>
  <c r="F12" i="20"/>
  <c r="D13" i="20" s="1"/>
  <c r="D12" i="20"/>
  <c r="B12" i="20"/>
  <c r="F7" i="20"/>
  <c r="F6" i="20"/>
  <c r="F5" i="20"/>
  <c r="F4" i="20"/>
  <c r="F8" i="20" s="1"/>
  <c r="A1" i="20"/>
  <c r="H40" i="19"/>
  <c r="G40" i="19"/>
  <c r="B40" i="19"/>
  <c r="H39" i="19"/>
  <c r="G39" i="19"/>
  <c r="B39" i="19"/>
  <c r="H38" i="19"/>
  <c r="G38" i="19"/>
  <c r="B38" i="19"/>
  <c r="H37" i="19"/>
  <c r="G37" i="19"/>
  <c r="B37" i="19"/>
  <c r="H36" i="19"/>
  <c r="G36" i="19"/>
  <c r="B36" i="19"/>
  <c r="H35" i="19"/>
  <c r="G35" i="19"/>
  <c r="B35" i="19"/>
  <c r="H34" i="19"/>
  <c r="G34" i="19"/>
  <c r="B34" i="19"/>
  <c r="H33" i="19"/>
  <c r="G33" i="19"/>
  <c r="B33" i="19"/>
  <c r="H32" i="19"/>
  <c r="G32" i="19"/>
  <c r="B32" i="19"/>
  <c r="H31" i="19"/>
  <c r="G31" i="19"/>
  <c r="B31" i="19"/>
  <c r="H30" i="19"/>
  <c r="G30" i="19"/>
  <c r="B30" i="19"/>
  <c r="H29" i="19"/>
  <c r="G29" i="19"/>
  <c r="B29" i="19"/>
  <c r="H28" i="19"/>
  <c r="G28" i="19"/>
  <c r="B28" i="19"/>
  <c r="H27" i="19"/>
  <c r="G27" i="19"/>
  <c r="B27" i="19"/>
  <c r="H26" i="19"/>
  <c r="G26" i="19"/>
  <c r="B26" i="19"/>
  <c r="H25" i="19"/>
  <c r="G25" i="19"/>
  <c r="B25" i="19"/>
  <c r="H24" i="19"/>
  <c r="G24" i="19"/>
  <c r="B24" i="19"/>
  <c r="H23" i="19"/>
  <c r="G23" i="19"/>
  <c r="B23" i="19"/>
  <c r="H22" i="19"/>
  <c r="G22" i="19"/>
  <c r="B22" i="19"/>
  <c r="H21" i="19"/>
  <c r="G21" i="19"/>
  <c r="B21" i="19"/>
  <c r="H20" i="19"/>
  <c r="G20" i="19"/>
  <c r="B20" i="19"/>
  <c r="H19" i="19"/>
  <c r="G19" i="19"/>
  <c r="B19" i="19"/>
  <c r="H18" i="19"/>
  <c r="G18" i="19"/>
  <c r="B18" i="19"/>
  <c r="H17" i="19"/>
  <c r="H14" i="19" s="1"/>
  <c r="G17" i="19"/>
  <c r="B17" i="19"/>
  <c r="H16" i="19"/>
  <c r="G16" i="19"/>
  <c r="B16" i="19"/>
  <c r="F14" i="19"/>
  <c r="F12" i="19"/>
  <c r="D13" i="19" s="1"/>
  <c r="D12" i="19"/>
  <c r="B12" i="19"/>
  <c r="F7" i="19"/>
  <c r="F6" i="19"/>
  <c r="F5" i="19"/>
  <c r="F4" i="19"/>
  <c r="F8" i="19" s="1"/>
  <c r="A1" i="19"/>
  <c r="H40" i="18"/>
  <c r="G40" i="18"/>
  <c r="B40" i="18"/>
  <c r="H39" i="18"/>
  <c r="G39" i="18"/>
  <c r="B39" i="18"/>
  <c r="H38" i="18"/>
  <c r="G38" i="18"/>
  <c r="B38" i="18"/>
  <c r="H37" i="18"/>
  <c r="G37" i="18"/>
  <c r="B37" i="18"/>
  <c r="H36" i="18"/>
  <c r="G36" i="18"/>
  <c r="B36" i="18"/>
  <c r="H35" i="18"/>
  <c r="G35" i="18"/>
  <c r="B35" i="18"/>
  <c r="H34" i="18"/>
  <c r="G34" i="18"/>
  <c r="B34" i="18"/>
  <c r="H33" i="18"/>
  <c r="G33" i="18"/>
  <c r="B33" i="18"/>
  <c r="H32" i="18"/>
  <c r="G32" i="18"/>
  <c r="B32" i="18"/>
  <c r="H31" i="18"/>
  <c r="G31" i="18"/>
  <c r="B31" i="18"/>
  <c r="H30" i="18"/>
  <c r="G30" i="18"/>
  <c r="B30" i="18"/>
  <c r="H29" i="18"/>
  <c r="G29" i="18"/>
  <c r="B29" i="18"/>
  <c r="H28" i="18"/>
  <c r="G28" i="18"/>
  <c r="B28" i="18"/>
  <c r="H27" i="18"/>
  <c r="G27" i="18"/>
  <c r="B27" i="18"/>
  <c r="H26" i="18"/>
  <c r="G26" i="18"/>
  <c r="B26" i="18"/>
  <c r="H25" i="18"/>
  <c r="G25" i="18"/>
  <c r="B25" i="18"/>
  <c r="H24" i="18"/>
  <c r="G24" i="18"/>
  <c r="B24" i="18"/>
  <c r="H23" i="18"/>
  <c r="G23" i="18"/>
  <c r="B23" i="18"/>
  <c r="H22" i="18"/>
  <c r="G22" i="18"/>
  <c r="B22" i="18"/>
  <c r="H21" i="18"/>
  <c r="G21" i="18"/>
  <c r="B21" i="18"/>
  <c r="H20" i="18"/>
  <c r="G20" i="18"/>
  <c r="B20" i="18"/>
  <c r="H19" i="18"/>
  <c r="G19" i="18"/>
  <c r="B19" i="18"/>
  <c r="H18" i="18"/>
  <c r="H14" i="18" s="1"/>
  <c r="G18" i="18"/>
  <c r="B18" i="18"/>
  <c r="H17" i="18"/>
  <c r="G17" i="18"/>
  <c r="B17" i="18"/>
  <c r="H16" i="18"/>
  <c r="G16" i="18"/>
  <c r="B16" i="18"/>
  <c r="F14" i="18"/>
  <c r="F12" i="18"/>
  <c r="D13" i="18" s="1"/>
  <c r="D12" i="18"/>
  <c r="B12" i="18"/>
  <c r="F7" i="18"/>
  <c r="F6" i="18"/>
  <c r="F5" i="18"/>
  <c r="F4" i="18"/>
  <c r="F8" i="18" s="1"/>
  <c r="A1" i="18"/>
  <c r="H40" i="17"/>
  <c r="G40" i="17"/>
  <c r="B40" i="17"/>
  <c r="H39" i="17"/>
  <c r="G39" i="17"/>
  <c r="B39" i="17"/>
  <c r="H38" i="17"/>
  <c r="G38" i="17"/>
  <c r="B38" i="17"/>
  <c r="H37" i="17"/>
  <c r="G37" i="17"/>
  <c r="B37" i="17"/>
  <c r="H36" i="17"/>
  <c r="G36" i="17"/>
  <c r="B36" i="17"/>
  <c r="H35" i="17"/>
  <c r="G35" i="17"/>
  <c r="B35" i="17"/>
  <c r="H34" i="17"/>
  <c r="G34" i="17"/>
  <c r="B34" i="17"/>
  <c r="H33" i="17"/>
  <c r="G33" i="17"/>
  <c r="B33" i="17"/>
  <c r="H32" i="17"/>
  <c r="G32" i="17"/>
  <c r="B32" i="17"/>
  <c r="H31" i="17"/>
  <c r="G31" i="17"/>
  <c r="B31" i="17"/>
  <c r="H30" i="17"/>
  <c r="G30" i="17"/>
  <c r="B30" i="17"/>
  <c r="H29" i="17"/>
  <c r="G29" i="17"/>
  <c r="B29" i="17"/>
  <c r="H28" i="17"/>
  <c r="G28" i="17"/>
  <c r="B28" i="17"/>
  <c r="H27" i="17"/>
  <c r="G27" i="17"/>
  <c r="B27" i="17"/>
  <c r="H26" i="17"/>
  <c r="G26" i="17"/>
  <c r="B26" i="17"/>
  <c r="H25" i="17"/>
  <c r="G25" i="17"/>
  <c r="B25" i="17"/>
  <c r="H24" i="17"/>
  <c r="G24" i="17"/>
  <c r="B24" i="17"/>
  <c r="H23" i="17"/>
  <c r="G23" i="17"/>
  <c r="B23" i="17"/>
  <c r="H22" i="17"/>
  <c r="G22" i="17"/>
  <c r="B22" i="17"/>
  <c r="H21" i="17"/>
  <c r="G21" i="17"/>
  <c r="B21" i="17"/>
  <c r="H20" i="17"/>
  <c r="G20" i="17"/>
  <c r="B20" i="17"/>
  <c r="H19" i="17"/>
  <c r="G19" i="17"/>
  <c r="B19" i="17"/>
  <c r="H18" i="17"/>
  <c r="G18" i="17"/>
  <c r="B18" i="17"/>
  <c r="H17" i="17"/>
  <c r="H14" i="17" s="1"/>
  <c r="G17" i="17"/>
  <c r="B17" i="17"/>
  <c r="H16" i="17"/>
  <c r="G16" i="17"/>
  <c r="B16" i="17"/>
  <c r="F14" i="17"/>
  <c r="F12" i="17"/>
  <c r="D13" i="17" s="1"/>
  <c r="D12" i="17"/>
  <c r="B12" i="17"/>
  <c r="F7" i="17"/>
  <c r="F6" i="17"/>
  <c r="F5" i="17"/>
  <c r="F4" i="17"/>
  <c r="F8" i="17" s="1"/>
  <c r="A1" i="17"/>
  <c r="H40" i="16"/>
  <c r="G40" i="16"/>
  <c r="B40" i="16"/>
  <c r="H39" i="16"/>
  <c r="G39" i="16"/>
  <c r="B39" i="16"/>
  <c r="H38" i="16"/>
  <c r="G38" i="16"/>
  <c r="B38" i="16"/>
  <c r="H37" i="16"/>
  <c r="G37" i="16"/>
  <c r="B37" i="16"/>
  <c r="H36" i="16"/>
  <c r="G36" i="16"/>
  <c r="B36" i="16"/>
  <c r="H35" i="16"/>
  <c r="G35" i="16"/>
  <c r="B35" i="16"/>
  <c r="H34" i="16"/>
  <c r="G34" i="16"/>
  <c r="B34" i="16"/>
  <c r="H33" i="16"/>
  <c r="G33" i="16"/>
  <c r="B33" i="16"/>
  <c r="H32" i="16"/>
  <c r="G32" i="16"/>
  <c r="B32" i="16"/>
  <c r="H31" i="16"/>
  <c r="G31" i="16"/>
  <c r="B31" i="16"/>
  <c r="H30" i="16"/>
  <c r="G30" i="16"/>
  <c r="B30" i="16"/>
  <c r="H29" i="16"/>
  <c r="G29" i="16"/>
  <c r="B29" i="16"/>
  <c r="H28" i="16"/>
  <c r="G28" i="16"/>
  <c r="B28" i="16"/>
  <c r="H27" i="16"/>
  <c r="G27" i="16"/>
  <c r="B27" i="16"/>
  <c r="H26" i="16"/>
  <c r="G26" i="16"/>
  <c r="B26" i="16"/>
  <c r="H25" i="16"/>
  <c r="G25" i="16"/>
  <c r="B25" i="16"/>
  <c r="H24" i="16"/>
  <c r="G24" i="16"/>
  <c r="B24" i="16"/>
  <c r="H23" i="16"/>
  <c r="G23" i="16"/>
  <c r="B23" i="16"/>
  <c r="H22" i="16"/>
  <c r="G22" i="16"/>
  <c r="B22" i="16"/>
  <c r="H21" i="16"/>
  <c r="G21" i="16"/>
  <c r="B21" i="16"/>
  <c r="H20" i="16"/>
  <c r="G20" i="16"/>
  <c r="B20" i="16"/>
  <c r="H19" i="16"/>
  <c r="G19" i="16"/>
  <c r="B19" i="16"/>
  <c r="H18" i="16"/>
  <c r="G18" i="16"/>
  <c r="B18" i="16"/>
  <c r="H17" i="16"/>
  <c r="H14" i="16" s="1"/>
  <c r="G17" i="16"/>
  <c r="B17" i="16"/>
  <c r="H16" i="16"/>
  <c r="G16" i="16"/>
  <c r="B16" i="16"/>
  <c r="F14" i="16"/>
  <c r="D13" i="16"/>
  <c r="F12" i="16"/>
  <c r="D12" i="16"/>
  <c r="B12" i="16"/>
  <c r="F7" i="16"/>
  <c r="F6" i="16"/>
  <c r="F5" i="16"/>
  <c r="F4" i="16"/>
  <c r="F8" i="16" s="1"/>
  <c r="A1" i="16"/>
  <c r="H40" i="15"/>
  <c r="G40" i="15"/>
  <c r="B40" i="15"/>
  <c r="H39" i="15"/>
  <c r="G39" i="15"/>
  <c r="B39" i="15"/>
  <c r="H38" i="15"/>
  <c r="G38" i="15"/>
  <c r="B38" i="15"/>
  <c r="H37" i="15"/>
  <c r="G37" i="15"/>
  <c r="B37" i="15"/>
  <c r="H36" i="15"/>
  <c r="G36" i="15"/>
  <c r="B36" i="15"/>
  <c r="H35" i="15"/>
  <c r="G35" i="15"/>
  <c r="B35" i="15"/>
  <c r="H34" i="15"/>
  <c r="G34" i="15"/>
  <c r="B34" i="15"/>
  <c r="H33" i="15"/>
  <c r="G33" i="15"/>
  <c r="B33" i="15"/>
  <c r="H32" i="15"/>
  <c r="G32" i="15"/>
  <c r="B32" i="15"/>
  <c r="H31" i="15"/>
  <c r="G31" i="15"/>
  <c r="B31" i="15"/>
  <c r="H30" i="15"/>
  <c r="G30" i="15"/>
  <c r="B30" i="15"/>
  <c r="H29" i="15"/>
  <c r="G29" i="15"/>
  <c r="B29" i="15"/>
  <c r="H28" i="15"/>
  <c r="G28" i="15"/>
  <c r="B28" i="15"/>
  <c r="H27" i="15"/>
  <c r="G27" i="15"/>
  <c r="B27" i="15"/>
  <c r="H26" i="15"/>
  <c r="G26" i="15"/>
  <c r="B26" i="15"/>
  <c r="H25" i="15"/>
  <c r="G25" i="15"/>
  <c r="B25" i="15"/>
  <c r="H24" i="15"/>
  <c r="G24" i="15"/>
  <c r="B24" i="15"/>
  <c r="H23" i="15"/>
  <c r="G23" i="15"/>
  <c r="B23" i="15"/>
  <c r="H22" i="15"/>
  <c r="G22" i="15"/>
  <c r="B22" i="15"/>
  <c r="H21" i="15"/>
  <c r="G21" i="15"/>
  <c r="B21" i="15"/>
  <c r="H20" i="15"/>
  <c r="G20" i="15"/>
  <c r="B20" i="15"/>
  <c r="H19" i="15"/>
  <c r="G19" i="15"/>
  <c r="B19" i="15"/>
  <c r="H18" i="15"/>
  <c r="G18" i="15"/>
  <c r="B18" i="15"/>
  <c r="H17" i="15"/>
  <c r="H14" i="15" s="1"/>
  <c r="G17" i="15"/>
  <c r="B17" i="15"/>
  <c r="H16" i="15"/>
  <c r="G16" i="15"/>
  <c r="B16" i="15"/>
  <c r="F14" i="15"/>
  <c r="F12" i="15"/>
  <c r="D13" i="15" s="1"/>
  <c r="D12" i="15"/>
  <c r="B12" i="15"/>
  <c r="F7" i="15"/>
  <c r="F6" i="15"/>
  <c r="F5" i="15"/>
  <c r="F4" i="15"/>
  <c r="F8" i="15" s="1"/>
  <c r="A1" i="15"/>
  <c r="H40" i="14"/>
  <c r="G40" i="14"/>
  <c r="B40" i="14"/>
  <c r="H39" i="14"/>
  <c r="G39" i="14"/>
  <c r="B39" i="14"/>
  <c r="H38" i="14"/>
  <c r="G38" i="14"/>
  <c r="B38" i="14"/>
  <c r="H37" i="14"/>
  <c r="G37" i="14"/>
  <c r="B37" i="14"/>
  <c r="H36" i="14"/>
  <c r="G36" i="14"/>
  <c r="B36" i="14"/>
  <c r="H35" i="14"/>
  <c r="G35" i="14"/>
  <c r="B35" i="14"/>
  <c r="H34" i="14"/>
  <c r="G34" i="14"/>
  <c r="B34" i="14"/>
  <c r="H33" i="14"/>
  <c r="G33" i="14"/>
  <c r="B33" i="14"/>
  <c r="H32" i="14"/>
  <c r="G32" i="14"/>
  <c r="B32" i="14"/>
  <c r="H31" i="14"/>
  <c r="G31" i="14"/>
  <c r="B31" i="14"/>
  <c r="H30" i="14"/>
  <c r="G30" i="14"/>
  <c r="B30" i="14"/>
  <c r="H29" i="14"/>
  <c r="G29" i="14"/>
  <c r="B29" i="14"/>
  <c r="H28" i="14"/>
  <c r="G28" i="14"/>
  <c r="B28" i="14"/>
  <c r="H27" i="14"/>
  <c r="G27" i="14"/>
  <c r="B27" i="14"/>
  <c r="H26" i="14"/>
  <c r="G26" i="14"/>
  <c r="B26" i="14"/>
  <c r="H25" i="14"/>
  <c r="G25" i="14"/>
  <c r="B25" i="14"/>
  <c r="H24" i="14"/>
  <c r="G24" i="14"/>
  <c r="B24" i="14"/>
  <c r="H23" i="14"/>
  <c r="G23" i="14"/>
  <c r="B23" i="14"/>
  <c r="H22" i="14"/>
  <c r="G22" i="14"/>
  <c r="B22" i="14"/>
  <c r="H21" i="14"/>
  <c r="G21" i="14"/>
  <c r="B21" i="14"/>
  <c r="H20" i="14"/>
  <c r="G20" i="14"/>
  <c r="B20" i="14"/>
  <c r="H19" i="14"/>
  <c r="G19" i="14"/>
  <c r="B19" i="14"/>
  <c r="H18" i="14"/>
  <c r="G18" i="14"/>
  <c r="B18" i="14"/>
  <c r="H17" i="14"/>
  <c r="H14" i="14" s="1"/>
  <c r="G17" i="14"/>
  <c r="B17" i="14"/>
  <c r="H16" i="14"/>
  <c r="G16" i="14"/>
  <c r="B16" i="14"/>
  <c r="F14" i="14"/>
  <c r="F12" i="14"/>
  <c r="D13" i="14" s="1"/>
  <c r="D12" i="14"/>
  <c r="B12" i="14"/>
  <c r="F7" i="14"/>
  <c r="F6" i="14"/>
  <c r="F5" i="14"/>
  <c r="F4" i="14"/>
  <c r="F8" i="14" s="1"/>
  <c r="A1" i="14"/>
  <c r="H40" i="13"/>
  <c r="G40" i="13"/>
  <c r="B40" i="13"/>
  <c r="H39" i="13"/>
  <c r="G39" i="13"/>
  <c r="B39" i="13"/>
  <c r="H38" i="13"/>
  <c r="G38" i="13"/>
  <c r="B38" i="13"/>
  <c r="H37" i="13"/>
  <c r="G37" i="13"/>
  <c r="B37" i="13"/>
  <c r="H36" i="13"/>
  <c r="G36" i="13"/>
  <c r="B36" i="13"/>
  <c r="H35" i="13"/>
  <c r="G35" i="13"/>
  <c r="B35" i="13"/>
  <c r="H34" i="13"/>
  <c r="G34" i="13"/>
  <c r="B34" i="13"/>
  <c r="H33" i="13"/>
  <c r="G33" i="13"/>
  <c r="B33" i="13"/>
  <c r="H32" i="13"/>
  <c r="G32" i="13"/>
  <c r="B32" i="13"/>
  <c r="H31" i="13"/>
  <c r="G31" i="13"/>
  <c r="B31" i="13"/>
  <c r="H30" i="13"/>
  <c r="G30" i="13"/>
  <c r="B30" i="13"/>
  <c r="H29" i="13"/>
  <c r="G29" i="13"/>
  <c r="B29" i="13"/>
  <c r="H28" i="13"/>
  <c r="G28" i="13"/>
  <c r="B28" i="13"/>
  <c r="H27" i="13"/>
  <c r="G27" i="13"/>
  <c r="B27" i="13"/>
  <c r="H26" i="13"/>
  <c r="G26" i="13"/>
  <c r="B26" i="13"/>
  <c r="H25" i="13"/>
  <c r="G25" i="13"/>
  <c r="B25" i="13"/>
  <c r="H24" i="13"/>
  <c r="G24" i="13"/>
  <c r="B24" i="13"/>
  <c r="H23" i="13"/>
  <c r="G23" i="13"/>
  <c r="B23" i="13"/>
  <c r="H22" i="13"/>
  <c r="G22" i="13"/>
  <c r="B22" i="13"/>
  <c r="H21" i="13"/>
  <c r="G21" i="13"/>
  <c r="B21" i="13"/>
  <c r="H20" i="13"/>
  <c r="G20" i="13"/>
  <c r="B20" i="13"/>
  <c r="H19" i="13"/>
  <c r="G19" i="13"/>
  <c r="B19" i="13"/>
  <c r="H18" i="13"/>
  <c r="G18" i="13"/>
  <c r="B18" i="13"/>
  <c r="H17" i="13"/>
  <c r="H14" i="13" s="1"/>
  <c r="G17" i="13"/>
  <c r="B17" i="13"/>
  <c r="H16" i="13"/>
  <c r="G16" i="13"/>
  <c r="B16" i="13"/>
  <c r="F14" i="13"/>
  <c r="F12" i="13"/>
  <c r="D13" i="13" s="1"/>
  <c r="D12" i="13"/>
  <c r="B12" i="13"/>
  <c r="F7" i="13"/>
  <c r="F6" i="13"/>
  <c r="F5" i="13"/>
  <c r="F4" i="13"/>
  <c r="F8" i="13" s="1"/>
  <c r="A1" i="13"/>
  <c r="H40" i="12"/>
  <c r="G40" i="12"/>
  <c r="B40" i="12"/>
  <c r="H39" i="12"/>
  <c r="G39" i="12"/>
  <c r="B39" i="12"/>
  <c r="H38" i="12"/>
  <c r="G38" i="12"/>
  <c r="B38" i="12"/>
  <c r="H37" i="12"/>
  <c r="G37" i="12"/>
  <c r="B37" i="12"/>
  <c r="H36" i="12"/>
  <c r="G36" i="12"/>
  <c r="B36" i="12"/>
  <c r="H35" i="12"/>
  <c r="G35" i="12"/>
  <c r="B35" i="12"/>
  <c r="H34" i="12"/>
  <c r="G34" i="12"/>
  <c r="B34" i="12"/>
  <c r="H33" i="12"/>
  <c r="G33" i="12"/>
  <c r="B33" i="12"/>
  <c r="H32" i="12"/>
  <c r="G32" i="12"/>
  <c r="B32" i="12"/>
  <c r="H31" i="12"/>
  <c r="G31" i="12"/>
  <c r="B31" i="12"/>
  <c r="H30" i="12"/>
  <c r="G30" i="12"/>
  <c r="B30" i="12"/>
  <c r="H29" i="12"/>
  <c r="G29" i="12"/>
  <c r="B29" i="12"/>
  <c r="H28" i="12"/>
  <c r="G28" i="12"/>
  <c r="B28" i="12"/>
  <c r="H27" i="12"/>
  <c r="G27" i="12"/>
  <c r="B27" i="12"/>
  <c r="H26" i="12"/>
  <c r="G26" i="12"/>
  <c r="B26" i="12"/>
  <c r="H25" i="12"/>
  <c r="G25" i="12"/>
  <c r="B25" i="12"/>
  <c r="H24" i="12"/>
  <c r="G24" i="12"/>
  <c r="B24" i="12"/>
  <c r="H23" i="12"/>
  <c r="G23" i="12"/>
  <c r="B23" i="12"/>
  <c r="H22" i="12"/>
  <c r="G22" i="12"/>
  <c r="B22" i="12"/>
  <c r="H21" i="12"/>
  <c r="G21" i="12"/>
  <c r="B21" i="12"/>
  <c r="H20" i="12"/>
  <c r="G20" i="12"/>
  <c r="B20" i="12"/>
  <c r="H19" i="12"/>
  <c r="G19" i="12"/>
  <c r="B19" i="12"/>
  <c r="H18" i="12"/>
  <c r="H14" i="12" s="1"/>
  <c r="G18" i="12"/>
  <c r="B18" i="12"/>
  <c r="H17" i="12"/>
  <c r="G17" i="12"/>
  <c r="B17" i="12"/>
  <c r="H16" i="12"/>
  <c r="G16" i="12"/>
  <c r="B16" i="12"/>
  <c r="F14" i="12"/>
  <c r="F12" i="12"/>
  <c r="D13" i="12" s="1"/>
  <c r="D12" i="12"/>
  <c r="B12" i="12"/>
  <c r="F7" i="12"/>
  <c r="F6" i="12"/>
  <c r="F5" i="12"/>
  <c r="F4" i="12"/>
  <c r="F8" i="12" s="1"/>
  <c r="A1" i="12"/>
  <c r="H40" i="11"/>
  <c r="G40" i="11"/>
  <c r="B40" i="11"/>
  <c r="H39" i="11"/>
  <c r="G39" i="11"/>
  <c r="B39" i="11"/>
  <c r="H38" i="11"/>
  <c r="G38" i="11"/>
  <c r="B38" i="11"/>
  <c r="H37" i="11"/>
  <c r="G37" i="11"/>
  <c r="B37" i="11"/>
  <c r="H36" i="11"/>
  <c r="G36" i="11"/>
  <c r="B36" i="11"/>
  <c r="H35" i="11"/>
  <c r="G35" i="11"/>
  <c r="B35" i="11"/>
  <c r="H34" i="11"/>
  <c r="G34" i="11"/>
  <c r="B34" i="11"/>
  <c r="H33" i="11"/>
  <c r="G33" i="11"/>
  <c r="B33" i="11"/>
  <c r="H32" i="11"/>
  <c r="G32" i="11"/>
  <c r="B32" i="11"/>
  <c r="H31" i="11"/>
  <c r="G31" i="11"/>
  <c r="B31" i="11"/>
  <c r="H30" i="11"/>
  <c r="G30" i="11"/>
  <c r="B30" i="11"/>
  <c r="H29" i="11"/>
  <c r="G29" i="11"/>
  <c r="B29" i="11"/>
  <c r="H28" i="11"/>
  <c r="G28" i="11"/>
  <c r="B28" i="11"/>
  <c r="H27" i="11"/>
  <c r="G27" i="11"/>
  <c r="B27" i="11"/>
  <c r="H26" i="11"/>
  <c r="G26" i="11"/>
  <c r="B26" i="11"/>
  <c r="H25" i="11"/>
  <c r="G25" i="11"/>
  <c r="B25" i="11"/>
  <c r="H24" i="11"/>
  <c r="G24" i="11"/>
  <c r="B24" i="11"/>
  <c r="H23" i="11"/>
  <c r="G23" i="11"/>
  <c r="B23" i="11"/>
  <c r="H22" i="11"/>
  <c r="G22" i="11"/>
  <c r="B22" i="11"/>
  <c r="H21" i="11"/>
  <c r="G21" i="11"/>
  <c r="B21" i="11"/>
  <c r="H20" i="11"/>
  <c r="G20" i="11"/>
  <c r="B20" i="11"/>
  <c r="H19" i="11"/>
  <c r="G19" i="11"/>
  <c r="B19" i="11"/>
  <c r="H18" i="11"/>
  <c r="G18" i="11"/>
  <c r="B18" i="11"/>
  <c r="H17" i="11"/>
  <c r="H14" i="11" s="1"/>
  <c r="G17" i="11"/>
  <c r="B17" i="11"/>
  <c r="H16" i="11"/>
  <c r="G16" i="11"/>
  <c r="B16" i="11"/>
  <c r="F14" i="11"/>
  <c r="F12" i="11"/>
  <c r="D13" i="11" s="1"/>
  <c r="D12" i="11"/>
  <c r="B12" i="11"/>
  <c r="F7" i="11"/>
  <c r="F6" i="11"/>
  <c r="F5" i="11"/>
  <c r="F4" i="11"/>
  <c r="F8" i="11" s="1"/>
  <c r="A1" i="11"/>
  <c r="H40" i="10"/>
  <c r="G40" i="10"/>
  <c r="B40" i="10"/>
  <c r="H39" i="10"/>
  <c r="G39" i="10"/>
  <c r="B39" i="10"/>
  <c r="H38" i="10"/>
  <c r="G38" i="10"/>
  <c r="B38" i="10"/>
  <c r="H37" i="10"/>
  <c r="G37" i="10"/>
  <c r="B37" i="10"/>
  <c r="H36" i="10"/>
  <c r="G36" i="10"/>
  <c r="B36" i="10"/>
  <c r="H35" i="10"/>
  <c r="G35" i="10"/>
  <c r="B35" i="10"/>
  <c r="H34" i="10"/>
  <c r="G34" i="10"/>
  <c r="B34" i="10"/>
  <c r="H33" i="10"/>
  <c r="G33" i="10"/>
  <c r="B33" i="10"/>
  <c r="H32" i="10"/>
  <c r="G32" i="10"/>
  <c r="B32" i="10"/>
  <c r="H31" i="10"/>
  <c r="G31" i="10"/>
  <c r="B31" i="10"/>
  <c r="H30" i="10"/>
  <c r="G30" i="10"/>
  <c r="B30" i="10"/>
  <c r="H29" i="10"/>
  <c r="G29" i="10"/>
  <c r="B29" i="10"/>
  <c r="H28" i="10"/>
  <c r="G28" i="10"/>
  <c r="B28" i="10"/>
  <c r="H27" i="10"/>
  <c r="G27" i="10"/>
  <c r="B27" i="10"/>
  <c r="H26" i="10"/>
  <c r="G26" i="10"/>
  <c r="B26" i="10"/>
  <c r="H25" i="10"/>
  <c r="G25" i="10"/>
  <c r="B25" i="10"/>
  <c r="H24" i="10"/>
  <c r="G24" i="10"/>
  <c r="B24" i="10"/>
  <c r="H23" i="10"/>
  <c r="G23" i="10"/>
  <c r="B23" i="10"/>
  <c r="H22" i="10"/>
  <c r="G22" i="10"/>
  <c r="B22" i="10"/>
  <c r="H21" i="10"/>
  <c r="G21" i="10"/>
  <c r="B21" i="10"/>
  <c r="H20" i="10"/>
  <c r="G20" i="10"/>
  <c r="B20" i="10"/>
  <c r="H19" i="10"/>
  <c r="G19" i="10"/>
  <c r="B19" i="10"/>
  <c r="H18" i="10"/>
  <c r="G18" i="10"/>
  <c r="B18" i="10"/>
  <c r="H17" i="10"/>
  <c r="H14" i="10" s="1"/>
  <c r="G17" i="10"/>
  <c r="B17" i="10"/>
  <c r="H16" i="10"/>
  <c r="G16" i="10"/>
  <c r="B16" i="10"/>
  <c r="F14" i="10"/>
  <c r="F12" i="10"/>
  <c r="D13" i="10" s="1"/>
  <c r="D12" i="10"/>
  <c r="B12" i="10"/>
  <c r="F7" i="10"/>
  <c r="F6" i="10"/>
  <c r="F5" i="10"/>
  <c r="F4" i="10"/>
  <c r="F8" i="10" s="1"/>
  <c r="A1" i="10"/>
  <c r="H40" i="9"/>
  <c r="G40" i="9"/>
  <c r="B40" i="9"/>
  <c r="H39" i="9"/>
  <c r="G39" i="9"/>
  <c r="B39" i="9"/>
  <c r="H38" i="9"/>
  <c r="G38" i="9"/>
  <c r="B38" i="9"/>
  <c r="H37" i="9"/>
  <c r="G37" i="9"/>
  <c r="B37" i="9"/>
  <c r="H36" i="9"/>
  <c r="G36" i="9"/>
  <c r="B36" i="9"/>
  <c r="H35" i="9"/>
  <c r="G35" i="9"/>
  <c r="B35" i="9"/>
  <c r="H34" i="9"/>
  <c r="G34" i="9"/>
  <c r="B34" i="9"/>
  <c r="H33" i="9"/>
  <c r="G33" i="9"/>
  <c r="B33" i="9"/>
  <c r="H32" i="9"/>
  <c r="G32" i="9"/>
  <c r="B32" i="9"/>
  <c r="H31" i="9"/>
  <c r="G31" i="9"/>
  <c r="B31" i="9"/>
  <c r="H30" i="9"/>
  <c r="G30" i="9"/>
  <c r="B30" i="9"/>
  <c r="H29" i="9"/>
  <c r="G29" i="9"/>
  <c r="B29" i="9"/>
  <c r="H28" i="9"/>
  <c r="G28" i="9"/>
  <c r="B28" i="9"/>
  <c r="H27" i="9"/>
  <c r="G27" i="9"/>
  <c r="B27" i="9"/>
  <c r="H26" i="9"/>
  <c r="G26" i="9"/>
  <c r="B26" i="9"/>
  <c r="H25" i="9"/>
  <c r="G25" i="9"/>
  <c r="B25" i="9"/>
  <c r="H24" i="9"/>
  <c r="G24" i="9"/>
  <c r="B24" i="9"/>
  <c r="H23" i="9"/>
  <c r="G23" i="9"/>
  <c r="B23" i="9"/>
  <c r="H22" i="9"/>
  <c r="G22" i="9"/>
  <c r="B22" i="9"/>
  <c r="H21" i="9"/>
  <c r="G21" i="9"/>
  <c r="B21" i="9"/>
  <c r="H20" i="9"/>
  <c r="G20" i="9"/>
  <c r="B20" i="9"/>
  <c r="H19" i="9"/>
  <c r="G19" i="9"/>
  <c r="B19" i="9"/>
  <c r="H18" i="9"/>
  <c r="G18" i="9"/>
  <c r="B18" i="9"/>
  <c r="H17" i="9"/>
  <c r="H14" i="9" s="1"/>
  <c r="G17" i="9"/>
  <c r="B17" i="9"/>
  <c r="H16" i="9"/>
  <c r="G16" i="9"/>
  <c r="B16" i="9"/>
  <c r="F14" i="9"/>
  <c r="F12" i="9"/>
  <c r="D13" i="9" s="1"/>
  <c r="D12" i="9"/>
  <c r="B12" i="9"/>
  <c r="F7" i="9"/>
  <c r="F6" i="9"/>
  <c r="F5" i="9"/>
  <c r="F4" i="9"/>
  <c r="F8" i="9" s="1"/>
  <c r="A1" i="9"/>
  <c r="H40" i="8"/>
  <c r="G40" i="8"/>
  <c r="B40" i="8"/>
  <c r="H39" i="8"/>
  <c r="G39" i="8"/>
  <c r="B39" i="8"/>
  <c r="H38" i="8"/>
  <c r="G38" i="8"/>
  <c r="B38" i="8"/>
  <c r="H37" i="8"/>
  <c r="G37" i="8"/>
  <c r="B37" i="8"/>
  <c r="H36" i="8"/>
  <c r="G36" i="8"/>
  <c r="B36" i="8"/>
  <c r="H35" i="8"/>
  <c r="G35" i="8"/>
  <c r="B35" i="8"/>
  <c r="H34" i="8"/>
  <c r="G34" i="8"/>
  <c r="B34" i="8"/>
  <c r="H33" i="8"/>
  <c r="G33" i="8"/>
  <c r="B33" i="8"/>
  <c r="H32" i="8"/>
  <c r="G32" i="8"/>
  <c r="B32" i="8"/>
  <c r="H31" i="8"/>
  <c r="G31" i="8"/>
  <c r="B31" i="8"/>
  <c r="H30" i="8"/>
  <c r="G30" i="8"/>
  <c r="B30" i="8"/>
  <c r="H29" i="8"/>
  <c r="G29" i="8"/>
  <c r="B29" i="8"/>
  <c r="H28" i="8"/>
  <c r="G28" i="8"/>
  <c r="B28" i="8"/>
  <c r="H27" i="8"/>
  <c r="G27" i="8"/>
  <c r="B27" i="8"/>
  <c r="H26" i="8"/>
  <c r="G26" i="8"/>
  <c r="B26" i="8"/>
  <c r="H25" i="8"/>
  <c r="G25" i="8"/>
  <c r="B25" i="8"/>
  <c r="H24" i="8"/>
  <c r="G24" i="8"/>
  <c r="B24" i="8"/>
  <c r="H23" i="8"/>
  <c r="G23" i="8"/>
  <c r="B23" i="8"/>
  <c r="H22" i="8"/>
  <c r="G22" i="8"/>
  <c r="B22" i="8"/>
  <c r="H21" i="8"/>
  <c r="G21" i="8"/>
  <c r="B21" i="8"/>
  <c r="H20" i="8"/>
  <c r="G20" i="8"/>
  <c r="B20" i="8"/>
  <c r="H19" i="8"/>
  <c r="G19" i="8"/>
  <c r="B19" i="8"/>
  <c r="H18" i="8"/>
  <c r="G18" i="8"/>
  <c r="B18" i="8"/>
  <c r="H17" i="8"/>
  <c r="G17" i="8"/>
  <c r="B17" i="8"/>
  <c r="H16" i="8"/>
  <c r="H14" i="8" s="1"/>
  <c r="G16" i="8"/>
  <c r="B16" i="8"/>
  <c r="F14" i="8"/>
  <c r="F12" i="8"/>
  <c r="D13" i="8" s="1"/>
  <c r="D12" i="8"/>
  <c r="B12" i="8"/>
  <c r="F7" i="8"/>
  <c r="F6" i="8"/>
  <c r="F5" i="8"/>
  <c r="F4" i="8"/>
  <c r="F8" i="8" s="1"/>
  <c r="A1" i="8"/>
  <c r="H40" i="7"/>
  <c r="G40" i="7"/>
  <c r="B40" i="7"/>
  <c r="H39" i="7"/>
  <c r="G39" i="7"/>
  <c r="B39" i="7"/>
  <c r="H38" i="7"/>
  <c r="G38" i="7"/>
  <c r="B38" i="7"/>
  <c r="H37" i="7"/>
  <c r="G37" i="7"/>
  <c r="B37" i="7"/>
  <c r="H36" i="7"/>
  <c r="G36" i="7"/>
  <c r="B36" i="7"/>
  <c r="H35" i="7"/>
  <c r="G35" i="7"/>
  <c r="B35" i="7"/>
  <c r="H34" i="7"/>
  <c r="G34" i="7"/>
  <c r="B34" i="7"/>
  <c r="H33" i="7"/>
  <c r="G33" i="7"/>
  <c r="B33" i="7"/>
  <c r="H32" i="7"/>
  <c r="G32" i="7"/>
  <c r="B32" i="7"/>
  <c r="H31" i="7"/>
  <c r="G31" i="7"/>
  <c r="B31" i="7"/>
  <c r="H30" i="7"/>
  <c r="G30" i="7"/>
  <c r="B30" i="7"/>
  <c r="H29" i="7"/>
  <c r="G29" i="7"/>
  <c r="B29" i="7"/>
  <c r="H28" i="7"/>
  <c r="G28" i="7"/>
  <c r="B28" i="7"/>
  <c r="H27" i="7"/>
  <c r="G27" i="7"/>
  <c r="B27" i="7"/>
  <c r="H26" i="7"/>
  <c r="G26" i="7"/>
  <c r="B26" i="7"/>
  <c r="H25" i="7"/>
  <c r="G25" i="7"/>
  <c r="B25" i="7"/>
  <c r="H24" i="7"/>
  <c r="G24" i="7"/>
  <c r="B24" i="7"/>
  <c r="H23" i="7"/>
  <c r="G23" i="7"/>
  <c r="B23" i="7"/>
  <c r="H22" i="7"/>
  <c r="G22" i="7"/>
  <c r="B22" i="7"/>
  <c r="H21" i="7"/>
  <c r="G21" i="7"/>
  <c r="B21" i="7"/>
  <c r="H20" i="7"/>
  <c r="G20" i="7"/>
  <c r="B20" i="7"/>
  <c r="H19" i="7"/>
  <c r="G19" i="7"/>
  <c r="B19" i="7"/>
  <c r="H18" i="7"/>
  <c r="G18" i="7"/>
  <c r="B18" i="7"/>
  <c r="H17" i="7"/>
  <c r="H14" i="7" s="1"/>
  <c r="G17" i="7"/>
  <c r="B17" i="7"/>
  <c r="H16" i="7"/>
  <c r="G16" i="7"/>
  <c r="B16" i="7"/>
  <c r="F14" i="7"/>
  <c r="F12" i="7"/>
  <c r="D13" i="7" s="1"/>
  <c r="D12" i="7"/>
  <c r="B12" i="7"/>
  <c r="F7" i="7"/>
  <c r="F6" i="7"/>
  <c r="F5" i="7"/>
  <c r="F4" i="7"/>
  <c r="F8" i="7" s="1"/>
  <c r="A1" i="7"/>
  <c r="H40" i="6"/>
  <c r="G40" i="6"/>
  <c r="B40" i="6"/>
  <c r="H39" i="6"/>
  <c r="G39" i="6"/>
  <c r="B39" i="6"/>
  <c r="H38" i="6"/>
  <c r="G38" i="6"/>
  <c r="B38" i="6"/>
  <c r="H37" i="6"/>
  <c r="G37" i="6"/>
  <c r="B37" i="6"/>
  <c r="H36" i="6"/>
  <c r="G36" i="6"/>
  <c r="B36" i="6"/>
  <c r="H35" i="6"/>
  <c r="G35" i="6"/>
  <c r="B35" i="6"/>
  <c r="H34" i="6"/>
  <c r="G34" i="6"/>
  <c r="B34" i="6"/>
  <c r="H33" i="6"/>
  <c r="G33" i="6"/>
  <c r="B33" i="6"/>
  <c r="H32" i="6"/>
  <c r="G32" i="6"/>
  <c r="B32" i="6"/>
  <c r="H31" i="6"/>
  <c r="G31" i="6"/>
  <c r="B31" i="6"/>
  <c r="H30" i="6"/>
  <c r="G30" i="6"/>
  <c r="B30" i="6"/>
  <c r="H29" i="6"/>
  <c r="G29" i="6"/>
  <c r="B29" i="6"/>
  <c r="H28" i="6"/>
  <c r="G28" i="6"/>
  <c r="B28" i="6"/>
  <c r="H27" i="6"/>
  <c r="G27" i="6"/>
  <c r="B27" i="6"/>
  <c r="H26" i="6"/>
  <c r="G26" i="6"/>
  <c r="B26" i="6"/>
  <c r="H25" i="6"/>
  <c r="G25" i="6"/>
  <c r="B25" i="6"/>
  <c r="H24" i="6"/>
  <c r="G24" i="6"/>
  <c r="B24" i="6"/>
  <c r="H23" i="6"/>
  <c r="G23" i="6"/>
  <c r="B23" i="6"/>
  <c r="H22" i="6"/>
  <c r="G22" i="6"/>
  <c r="B22" i="6"/>
  <c r="H21" i="6"/>
  <c r="G21" i="6"/>
  <c r="B21" i="6"/>
  <c r="H20" i="6"/>
  <c r="G20" i="6"/>
  <c r="B20" i="6"/>
  <c r="H19" i="6"/>
  <c r="G19" i="6"/>
  <c r="B19" i="6"/>
  <c r="H18" i="6"/>
  <c r="G18" i="6"/>
  <c r="B18" i="6"/>
  <c r="H17" i="6"/>
  <c r="H14" i="6" s="1"/>
  <c r="G17" i="6"/>
  <c r="B17" i="6"/>
  <c r="H16" i="6"/>
  <c r="G16" i="6"/>
  <c r="B16" i="6"/>
  <c r="F14" i="6"/>
  <c r="F12" i="6"/>
  <c r="D13" i="6" s="1"/>
  <c r="D12" i="6"/>
  <c r="B12" i="6"/>
  <c r="F7" i="6"/>
  <c r="F6" i="6"/>
  <c r="F5" i="6"/>
  <c r="F4" i="6"/>
  <c r="F8" i="6" s="1"/>
  <c r="A1" i="6"/>
  <c r="H40" i="5"/>
  <c r="G40" i="5"/>
  <c r="B40" i="5"/>
  <c r="H39" i="5"/>
  <c r="G39" i="5"/>
  <c r="B39" i="5"/>
  <c r="H38" i="5"/>
  <c r="G38" i="5"/>
  <c r="B38" i="5"/>
  <c r="H37" i="5"/>
  <c r="G37" i="5"/>
  <c r="B37" i="5"/>
  <c r="H36" i="5"/>
  <c r="G36" i="5"/>
  <c r="B36" i="5"/>
  <c r="H35" i="5"/>
  <c r="G35" i="5"/>
  <c r="B35" i="5"/>
  <c r="H34" i="5"/>
  <c r="G34" i="5"/>
  <c r="B34" i="5"/>
  <c r="H33" i="5"/>
  <c r="G33" i="5"/>
  <c r="B33" i="5"/>
  <c r="H32" i="5"/>
  <c r="G32" i="5"/>
  <c r="B32" i="5"/>
  <c r="H31" i="5"/>
  <c r="G31" i="5"/>
  <c r="B31" i="5"/>
  <c r="H30" i="5"/>
  <c r="G30" i="5"/>
  <c r="B30" i="5"/>
  <c r="H29" i="5"/>
  <c r="G29" i="5"/>
  <c r="B29" i="5"/>
  <c r="H28" i="5"/>
  <c r="G28" i="5"/>
  <c r="B28" i="5"/>
  <c r="H27" i="5"/>
  <c r="G27" i="5"/>
  <c r="B27" i="5"/>
  <c r="H26" i="5"/>
  <c r="G26" i="5"/>
  <c r="B26" i="5"/>
  <c r="H25" i="5"/>
  <c r="G25" i="5"/>
  <c r="B25" i="5"/>
  <c r="H24" i="5"/>
  <c r="G24" i="5"/>
  <c r="B24" i="5"/>
  <c r="H23" i="5"/>
  <c r="G23" i="5"/>
  <c r="B23" i="5"/>
  <c r="H22" i="5"/>
  <c r="G22" i="5"/>
  <c r="B22" i="5"/>
  <c r="H21" i="5"/>
  <c r="G21" i="5"/>
  <c r="B21" i="5"/>
  <c r="H20" i="5"/>
  <c r="G20" i="5"/>
  <c r="B20" i="5"/>
  <c r="H19" i="5"/>
  <c r="G19" i="5"/>
  <c r="B19" i="5"/>
  <c r="H18" i="5"/>
  <c r="G18" i="5"/>
  <c r="B18" i="5"/>
  <c r="H17" i="5"/>
  <c r="H14" i="5" s="1"/>
  <c r="G17" i="5"/>
  <c r="B17" i="5"/>
  <c r="H16" i="5"/>
  <c r="G16" i="5"/>
  <c r="B16" i="5"/>
  <c r="F14" i="5"/>
  <c r="D13" i="5"/>
  <c r="F12" i="5"/>
  <c r="D12" i="5"/>
  <c r="B12" i="5"/>
  <c r="F7" i="5"/>
  <c r="F6" i="5"/>
  <c r="F5" i="5"/>
  <c r="F4" i="5"/>
  <c r="F8" i="5" s="1"/>
  <c r="A1" i="5"/>
  <c r="H40" i="3"/>
  <c r="G40" i="3"/>
  <c r="B40" i="3"/>
  <c r="H39" i="3"/>
  <c r="G39" i="3"/>
  <c r="B39" i="3"/>
  <c r="H38" i="3"/>
  <c r="G38" i="3"/>
  <c r="B38" i="3"/>
  <c r="H37" i="3"/>
  <c r="G37" i="3"/>
  <c r="B37" i="3"/>
  <c r="H36" i="3"/>
  <c r="G36" i="3"/>
  <c r="B36" i="3"/>
  <c r="H35" i="3"/>
  <c r="G35" i="3"/>
  <c r="B35" i="3"/>
  <c r="H34" i="3"/>
  <c r="G34" i="3"/>
  <c r="B34" i="3"/>
  <c r="H33" i="3"/>
  <c r="G33" i="3"/>
  <c r="B33" i="3"/>
  <c r="H32" i="3"/>
  <c r="G32" i="3"/>
  <c r="B32" i="3"/>
  <c r="H31" i="3"/>
  <c r="G31" i="3"/>
  <c r="B31" i="3"/>
  <c r="H30" i="3"/>
  <c r="G30" i="3"/>
  <c r="B30" i="3"/>
  <c r="H29" i="3"/>
  <c r="G29" i="3"/>
  <c r="B29" i="3"/>
  <c r="H28" i="3"/>
  <c r="G28" i="3"/>
  <c r="B28" i="3"/>
  <c r="H27" i="3"/>
  <c r="G27" i="3"/>
  <c r="B27" i="3"/>
  <c r="H26" i="3"/>
  <c r="G26" i="3"/>
  <c r="B26" i="3"/>
  <c r="H25" i="3"/>
  <c r="G25" i="3"/>
  <c r="B25" i="3"/>
  <c r="H24" i="3"/>
  <c r="G24" i="3"/>
  <c r="B24" i="3"/>
  <c r="H23" i="3"/>
  <c r="G23" i="3"/>
  <c r="B23" i="3"/>
  <c r="H22" i="3"/>
  <c r="G22" i="3"/>
  <c r="B22" i="3"/>
  <c r="H21" i="3"/>
  <c r="G21" i="3"/>
  <c r="B21" i="3"/>
  <c r="H20" i="3"/>
  <c r="G20" i="3"/>
  <c r="B20" i="3"/>
  <c r="H19" i="3"/>
  <c r="G19" i="3"/>
  <c r="B19" i="3"/>
  <c r="H18" i="3"/>
  <c r="G18" i="3"/>
  <c r="B18" i="3"/>
  <c r="H17" i="3"/>
  <c r="H14" i="3" s="1"/>
  <c r="G17" i="3"/>
  <c r="B17" i="3"/>
  <c r="H16" i="3"/>
  <c r="G16" i="3"/>
  <c r="B16" i="3"/>
  <c r="F14" i="3"/>
  <c r="F12" i="3"/>
  <c r="D13" i="3" s="1"/>
  <c r="D12" i="3"/>
  <c r="B12" i="3"/>
  <c r="F7" i="3"/>
  <c r="F6" i="3"/>
  <c r="F5" i="3"/>
  <c r="F4" i="3"/>
  <c r="F8" i="3" s="1"/>
  <c r="A1" i="3"/>
  <c r="C31" i="29"/>
  <c r="C30" i="29"/>
  <c r="C29" i="29"/>
  <c r="C28" i="29"/>
  <c r="C27" i="29"/>
  <c r="C26" i="29"/>
  <c r="C25" i="29"/>
  <c r="C24" i="29"/>
  <c r="C23" i="29"/>
  <c r="C22" i="29"/>
  <c r="C21" i="29"/>
  <c r="C20" i="29"/>
  <c r="C19" i="29"/>
  <c r="C18" i="29"/>
  <c r="C17" i="29"/>
  <c r="C16" i="29"/>
  <c r="C15" i="29"/>
  <c r="C13" i="29"/>
  <c r="C12" i="29"/>
  <c r="C14" i="29"/>
  <c r="B36" i="29"/>
  <c r="B35" i="29"/>
  <c r="B34" i="29"/>
  <c r="B33" i="29"/>
  <c r="B32" i="29"/>
  <c r="L36" i="29" l="1" a="1"/>
  <c r="L36" i="29" s="1"/>
  <c r="L35" i="29" a="1"/>
  <c r="L35" i="29" s="1"/>
  <c r="L34" i="29" a="1"/>
  <c r="L34" i="29" s="1"/>
  <c r="L33" i="29" a="1"/>
  <c r="L33" i="29" s="1"/>
  <c r="L32" i="29" a="1"/>
  <c r="L32" i="29" s="1"/>
  <c r="I36" i="29"/>
  <c r="E36" i="29"/>
  <c r="FI36" i="29" s="1"/>
  <c r="FI35" i="29"/>
  <c r="I35" i="29"/>
  <c r="E35" i="29"/>
  <c r="I34" i="29"/>
  <c r="E34" i="29" s="1"/>
  <c r="FI34" i="29" s="1"/>
  <c r="I33" i="29"/>
  <c r="E33" i="29"/>
  <c r="FI33" i="29" s="1"/>
  <c r="I32" i="29"/>
  <c r="E32" i="29"/>
  <c r="FI32" i="29" s="1"/>
  <c r="I31" i="29"/>
  <c r="E31" i="29" s="1"/>
  <c r="FI31" i="29" s="1"/>
  <c r="I30" i="29"/>
  <c r="E30" i="29" s="1"/>
  <c r="FI30" i="29" s="1"/>
  <c r="I29" i="29"/>
  <c r="E29" i="29" s="1"/>
  <c r="FI29" i="29" s="1"/>
  <c r="I28" i="29"/>
  <c r="E28" i="29" s="1"/>
  <c r="FI28" i="29" s="1"/>
  <c r="I27" i="29"/>
  <c r="E27" i="29" s="1"/>
  <c r="FI27" i="29" s="1"/>
  <c r="I26" i="29"/>
  <c r="E26" i="29" s="1"/>
  <c r="FI26" i="29" s="1"/>
  <c r="I25" i="29"/>
  <c r="E25" i="29" s="1"/>
  <c r="FI25" i="29" s="1"/>
  <c r="I24" i="29"/>
  <c r="E24" i="29" s="1"/>
  <c r="FI24" i="29" s="1"/>
  <c r="I23" i="29"/>
  <c r="E23" i="29"/>
  <c r="FI23" i="29" s="1"/>
  <c r="I22" i="29"/>
  <c r="E22" i="29" s="1"/>
  <c r="FI22" i="29" s="1"/>
  <c r="I21" i="29"/>
  <c r="E21" i="29" s="1"/>
  <c r="FI21" i="29" s="1"/>
  <c r="I20" i="29"/>
  <c r="E20" i="29" s="1"/>
  <c r="FI20" i="29" s="1"/>
  <c r="I19" i="29"/>
  <c r="E19" i="29" s="1"/>
  <c r="FI19" i="29" s="1"/>
  <c r="I18" i="29"/>
  <c r="E18" i="29" s="1"/>
  <c r="FI18" i="29" s="1"/>
  <c r="I17" i="29"/>
  <c r="E17" i="29" s="1"/>
  <c r="FI17" i="29" s="1"/>
  <c r="I16" i="29"/>
  <c r="E16" i="29" s="1"/>
  <c r="FI16" i="29" s="1"/>
  <c r="W36" i="29"/>
  <c r="O36" i="29" a="1"/>
  <c r="X35" i="29"/>
  <c r="W35" i="29"/>
  <c r="U34" i="29" a="1"/>
  <c r="X36" i="29"/>
  <c r="V36" i="29" a="1"/>
  <c r="U36" i="29" a="1"/>
  <c r="T36" i="29" a="1"/>
  <c r="P33" i="29"/>
  <c r="T34" i="29" a="1"/>
  <c r="U32" i="29" a="1"/>
  <c r="T32" i="29" a="1"/>
  <c r="V35" i="29" a="1"/>
  <c r="U35" i="29" a="1"/>
  <c r="T35" i="29" a="1"/>
  <c r="P34" i="29"/>
  <c r="O34" i="29" a="1"/>
  <c r="X33" i="29"/>
  <c r="P32" i="29"/>
  <c r="P36" i="29"/>
  <c r="W33" i="29"/>
  <c r="O32" i="29" a="1"/>
  <c r="X34" i="29"/>
  <c r="V33" i="29" a="1"/>
  <c r="U33" i="29" a="1"/>
  <c r="T33" i="29" a="1"/>
  <c r="O33" i="29" a="1"/>
  <c r="P35" i="29"/>
  <c r="X32" i="29"/>
  <c r="W32" i="29"/>
  <c r="V34" i="29" a="1"/>
  <c r="O35" i="29" a="1"/>
  <c r="W34" i="29"/>
  <c r="V32" i="29" a="1"/>
  <c r="T30" i="29" a="1"/>
  <c r="T24" i="29" a="1"/>
  <c r="W29" i="29"/>
  <c r="O23" i="29" a="1"/>
  <c r="P18" i="29"/>
  <c r="O29" i="29" a="1"/>
  <c r="W19" i="29"/>
  <c r="X26" i="29"/>
  <c r="V29" i="29" a="1"/>
  <c r="T22" i="29" a="1"/>
  <c r="O28" i="29" a="1"/>
  <c r="W17" i="29"/>
  <c r="T21" i="29" a="1"/>
  <c r="T23" i="29" a="1"/>
  <c r="W20" i="29"/>
  <c r="V15" i="29" a="1"/>
  <c r="O19" i="29" a="1"/>
  <c r="W23" i="29"/>
  <c r="O21" i="29" a="1"/>
  <c r="W24" i="29"/>
  <c r="P27" i="29"/>
  <c r="V27" i="29" a="1"/>
  <c r="O25" i="29" a="1"/>
  <c r="W25" i="29"/>
  <c r="X29" i="29"/>
  <c r="W18" i="29"/>
  <c r="T31" i="29" a="1"/>
  <c r="O30" i="29" a="1"/>
  <c r="V25" i="29" a="1"/>
  <c r="O16" i="29" a="1"/>
  <c r="V24" i="29" a="1"/>
  <c r="P25" i="29"/>
  <c r="X30" i="29"/>
  <c r="X28" i="29"/>
  <c r="O18" i="29" a="1"/>
  <c r="W22" i="29"/>
  <c r="P26" i="29"/>
  <c r="W31" i="29"/>
  <c r="X15" i="29"/>
  <c r="O17" i="29" a="1"/>
  <c r="T28" i="29" a="1"/>
  <c r="P24" i="29"/>
  <c r="P31" i="29"/>
  <c r="X24" i="29"/>
  <c r="X22" i="29"/>
  <c r="W15" i="29"/>
  <c r="V22" i="29" a="1"/>
  <c r="V16" i="29" a="1"/>
  <c r="O27" i="29" a="1"/>
  <c r="P20" i="29"/>
  <c r="V17" i="29" a="1"/>
  <c r="V18" i="29" a="1"/>
  <c r="O26" i="29" a="1"/>
  <c r="O22" i="29" a="1"/>
  <c r="T16" i="29" a="1"/>
  <c r="P22" i="29"/>
  <c r="V20" i="29" a="1"/>
  <c r="V28" i="29" a="1"/>
  <c r="V30" i="29" a="1"/>
  <c r="X23" i="29"/>
  <c r="V26" i="29" a="1"/>
  <c r="X31" i="29"/>
  <c r="T26" i="29" a="1"/>
  <c r="T17" i="29" a="1"/>
  <c r="X25" i="29"/>
  <c r="T19" i="29" a="1"/>
  <c r="W30" i="29"/>
  <c r="P17" i="29"/>
  <c r="P23" i="29"/>
  <c r="P28" i="29"/>
  <c r="V31" i="29" a="1"/>
  <c r="T25" i="29" a="1"/>
  <c r="V23" i="29" a="1"/>
  <c r="P19" i="29"/>
  <c r="X21" i="29"/>
  <c r="P21" i="29"/>
  <c r="V19" i="29" a="1"/>
  <c r="P30" i="29"/>
  <c r="O31" i="29" a="1"/>
  <c r="W21" i="29"/>
  <c r="W26" i="29"/>
  <c r="T20" i="29" a="1"/>
  <c r="V21" i="29" a="1"/>
  <c r="T29" i="29" a="1"/>
  <c r="X20" i="29"/>
  <c r="T27" i="29" a="1"/>
  <c r="W28" i="29"/>
  <c r="P16" i="29"/>
  <c r="P29" i="29"/>
  <c r="O20" i="29" a="1"/>
  <c r="W27" i="29"/>
  <c r="O24" i="29" a="1"/>
  <c r="X27" i="29"/>
  <c r="X16" i="29"/>
  <c r="X17" i="29"/>
  <c r="W16" i="29"/>
  <c r="T18" i="29" a="1"/>
  <c r="X18" i="29"/>
  <c r="X19" i="29"/>
  <c r="V32" i="29" l="1"/>
  <c r="AA24" i="29"/>
  <c r="AB24" i="29" a="1"/>
  <c r="AB24" i="29" s="1"/>
  <c r="AD24" i="29"/>
  <c r="AC24" i="29"/>
  <c r="O21" i="29"/>
  <c r="V25" i="29"/>
  <c r="V17" i="29"/>
  <c r="O22" i="29"/>
  <c r="AB22" i="29" a="1"/>
  <c r="AB22" i="29" s="1"/>
  <c r="AD22" i="29"/>
  <c r="T20" i="29"/>
  <c r="V27" i="29"/>
  <c r="O18" i="29"/>
  <c r="V20" i="29"/>
  <c r="T18" i="29"/>
  <c r="V18" i="29"/>
  <c r="O16" i="29"/>
  <c r="T23" i="29"/>
  <c r="AA19" i="29"/>
  <c r="AD19" i="29"/>
  <c r="AB19" i="29" a="1"/>
  <c r="AB19" i="29" s="1"/>
  <c r="AC19" i="29"/>
  <c r="O17" i="29"/>
  <c r="AA17" i="29"/>
  <c r="AD17" i="29"/>
  <c r="AC17" i="29"/>
  <c r="AB17" i="29" a="1"/>
  <c r="AB17" i="29" s="1"/>
  <c r="O35" i="29"/>
  <c r="V23" i="29"/>
  <c r="V16" i="29"/>
  <c r="T17" i="29"/>
  <c r="T26" i="29"/>
  <c r="V34" i="29"/>
  <c r="T22" i="29"/>
  <c r="O20" i="29"/>
  <c r="T21" i="29"/>
  <c r="V22" i="29"/>
  <c r="O31" i="29"/>
  <c r="T19" i="29"/>
  <c r="AB31" i="29" a="1"/>
  <c r="AB31" i="29" s="1"/>
  <c r="AD31" i="29"/>
  <c r="V19" i="29"/>
  <c r="O25" i="29"/>
  <c r="T28" i="29"/>
  <c r="T31" i="29"/>
  <c r="T25" i="29"/>
  <c r="V31" i="29"/>
  <c r="O23" i="29"/>
  <c r="V28" i="29"/>
  <c r="V24" i="29"/>
  <c r="T27" i="29"/>
  <c r="AC35" i="29"/>
  <c r="AA35" i="29"/>
  <c r="AD35" i="29"/>
  <c r="AB35" i="29" a="1"/>
  <c r="AB35" i="29" s="1"/>
  <c r="V26" i="29"/>
  <c r="T30" i="29"/>
  <c r="O33" i="29"/>
  <c r="T33" i="29"/>
  <c r="U33" i="29"/>
  <c r="V33" i="29"/>
  <c r="V29" i="29"/>
  <c r="T16" i="29"/>
  <c r="AD21" i="29"/>
  <c r="AC21" i="29"/>
  <c r="AB21" i="29" a="1"/>
  <c r="AB21" i="29" s="1"/>
  <c r="AA21" i="29"/>
  <c r="AD23" i="29"/>
  <c r="AB23" i="29" a="1"/>
  <c r="AB23" i="29" s="1"/>
  <c r="T24" i="29"/>
  <c r="AC25" i="29"/>
  <c r="AB25" i="29" a="1"/>
  <c r="AB25" i="29" s="1"/>
  <c r="AD25" i="29"/>
  <c r="AA25" i="29"/>
  <c r="O29" i="29"/>
  <c r="O32" i="29"/>
  <c r="AB36" i="29" a="1"/>
  <c r="AB36" i="29" s="1"/>
  <c r="AA36" i="29"/>
  <c r="AD36" i="29"/>
  <c r="AC36" i="29"/>
  <c r="Q36" i="29" s="1"/>
  <c r="R36" i="29"/>
  <c r="AB29" i="29" a="1"/>
  <c r="AB29" i="29" s="1"/>
  <c r="AA29" i="29"/>
  <c r="AD29" i="29"/>
  <c r="AC29" i="29"/>
  <c r="AB32" i="29" a="1"/>
  <c r="AB32" i="29" s="1"/>
  <c r="AD32" i="29"/>
  <c r="AC32" i="29"/>
  <c r="AA32" i="29"/>
  <c r="O34" i="29"/>
  <c r="AA34" i="29"/>
  <c r="AD34" i="29"/>
  <c r="AC34" i="29"/>
  <c r="Q34" i="29" s="1"/>
  <c r="R34" i="29" s="1"/>
  <c r="AB34" i="29" a="1"/>
  <c r="AB34" i="29" s="1"/>
  <c r="T35" i="29"/>
  <c r="O27" i="29"/>
  <c r="U35" i="29"/>
  <c r="AD26" i="29"/>
  <c r="AB26" i="29" a="1"/>
  <c r="AB26" i="29" s="1"/>
  <c r="AD27" i="29"/>
  <c r="AC27" i="29"/>
  <c r="AB27" i="29" a="1"/>
  <c r="AB27" i="29" s="1"/>
  <c r="AA27" i="29"/>
  <c r="V35" i="29"/>
  <c r="O28" i="29"/>
  <c r="T29" i="29"/>
  <c r="T32" i="29"/>
  <c r="AB28" i="29" a="1"/>
  <c r="AB28" i="29" s="1"/>
  <c r="AC28" i="29"/>
  <c r="AA28" i="29"/>
  <c r="AD28" i="29"/>
  <c r="U32" i="29"/>
  <c r="T34" i="29"/>
  <c r="J34" i="29" s="1"/>
  <c r="V21" i="29"/>
  <c r="O30" i="29"/>
  <c r="AD33" i="29"/>
  <c r="AC33" i="29"/>
  <c r="Q33" i="29" s="1"/>
  <c r="R33" i="29" s="1"/>
  <c r="AB33" i="29" a="1"/>
  <c r="AB33" i="29" s="1"/>
  <c r="AA33" i="29"/>
  <c r="O19" i="29"/>
  <c r="O24" i="29"/>
  <c r="T36" i="29"/>
  <c r="U36" i="29"/>
  <c r="V36" i="29"/>
  <c r="U34" i="29"/>
  <c r="O26" i="29"/>
  <c r="V30" i="29"/>
  <c r="O36" i="29"/>
  <c r="V15" i="29"/>
  <c r="AB20" i="29" a="1"/>
  <c r="AA31" i="29"/>
  <c r="AB30" i="29" a="1"/>
  <c r="AA30" i="29"/>
  <c r="AA26" i="29"/>
  <c r="AA23" i="29"/>
  <c r="AA22" i="29"/>
  <c r="AA20" i="29"/>
  <c r="AB18" i="29" a="1"/>
  <c r="AA18" i="29"/>
  <c r="AB16" i="29" a="1"/>
  <c r="AA16" i="29"/>
  <c r="AB20" i="29" l="1"/>
  <c r="AB30" i="29"/>
  <c r="AB18" i="29"/>
  <c r="AB16" i="29"/>
  <c r="Q24" i="29"/>
  <c r="R24" i="29" s="1"/>
  <c r="S24" i="29" s="1"/>
  <c r="Q27" i="29"/>
  <c r="R27" i="29" s="1"/>
  <c r="S27" i="29" s="1"/>
  <c r="Q29" i="29"/>
  <c r="R29" i="29" s="1"/>
  <c r="S29" i="29" s="1"/>
  <c r="Q17" i="29"/>
  <c r="R17" i="29" s="1"/>
  <c r="S17" i="29" s="1"/>
  <c r="Q28" i="29"/>
  <c r="R28" i="29" s="1"/>
  <c r="S28" i="29" s="1"/>
  <c r="EV18" i="29"/>
  <c r="EU18" i="29"/>
  <c r="EA18" i="29"/>
  <c r="EX18" i="29"/>
  <c r="EB18" i="29"/>
  <c r="DG18" i="29"/>
  <c r="EW18" i="29"/>
  <c r="DZ18" i="29"/>
  <c r="DF18" i="29"/>
  <c r="EL18" i="29"/>
  <c r="DO18" i="29"/>
  <c r="CS18" i="29"/>
  <c r="DN18" i="29"/>
  <c r="CR18" i="29"/>
  <c r="FG18" i="29"/>
  <c r="EI18" i="29"/>
  <c r="CP18" i="29"/>
  <c r="FA18" i="29"/>
  <c r="EC18" i="29"/>
  <c r="DD18" i="29"/>
  <c r="EZ18" i="29"/>
  <c r="DY18" i="29"/>
  <c r="DC18" i="29"/>
  <c r="EY18" i="29"/>
  <c r="DX18" i="29"/>
  <c r="DB18" i="29"/>
  <c r="ES18" i="29"/>
  <c r="DV18" i="29"/>
  <c r="CZ18" i="29"/>
  <c r="EP18" i="29"/>
  <c r="DS18" i="29"/>
  <c r="CX18" i="29"/>
  <c r="AJ18" i="29"/>
  <c r="CV18" i="29"/>
  <c r="DU18" i="29"/>
  <c r="EH18" i="29"/>
  <c r="CW18" i="29"/>
  <c r="EG18" i="29"/>
  <c r="CT18" i="29"/>
  <c r="DW18" i="29"/>
  <c r="EE18" i="29"/>
  <c r="ED18" i="29"/>
  <c r="CO18" i="29"/>
  <c r="EF18" i="29"/>
  <c r="CU18" i="29"/>
  <c r="AG18" i="29"/>
  <c r="CQ18" i="29"/>
  <c r="CN18" i="29"/>
  <c r="FF18" i="29"/>
  <c r="DR18" i="29"/>
  <c r="FE18" i="29"/>
  <c r="DQ18" i="29"/>
  <c r="EM18" i="29"/>
  <c r="FD18" i="29"/>
  <c r="DP18" i="29"/>
  <c r="ET18" i="29"/>
  <c r="FC18" i="29"/>
  <c r="DM18" i="29"/>
  <c r="DA18" i="29"/>
  <c r="FB18" i="29"/>
  <c r="DJ18" i="29"/>
  <c r="EO18" i="29"/>
  <c r="FH18" i="29"/>
  <c r="EN18" i="29"/>
  <c r="ER18" i="29"/>
  <c r="DI18" i="29"/>
  <c r="DE18" i="29"/>
  <c r="EQ18" i="29"/>
  <c r="DH18" i="29"/>
  <c r="CY18" i="29"/>
  <c r="DT18" i="29"/>
  <c r="J32" i="29"/>
  <c r="EX29" i="29"/>
  <c r="ED29" i="29"/>
  <c r="DJ29" i="29"/>
  <c r="CP29" i="29"/>
  <c r="FC29" i="29"/>
  <c r="EH29" i="29"/>
  <c r="DM29" i="29"/>
  <c r="CR29" i="29"/>
  <c r="AF29" i="29"/>
  <c r="FB29" i="29"/>
  <c r="EG29" i="29"/>
  <c r="DL29" i="29"/>
  <c r="CQ29" i="29"/>
  <c r="ET29" i="29"/>
  <c r="DW29" i="29"/>
  <c r="CZ29" i="29"/>
  <c r="AI29" i="29"/>
  <c r="ES29" i="29"/>
  <c r="DV29" i="29"/>
  <c r="CY29" i="29"/>
  <c r="AG29" i="29"/>
  <c r="FG29" i="29"/>
  <c r="CM29" i="29"/>
  <c r="FF29" i="29"/>
  <c r="EI29" i="29"/>
  <c r="DI29" i="29"/>
  <c r="FE29" i="29"/>
  <c r="EF29" i="29"/>
  <c r="DH29" i="29"/>
  <c r="FD29" i="29"/>
  <c r="EE29" i="29"/>
  <c r="DG29" i="29"/>
  <c r="FA29" i="29"/>
  <c r="EC29" i="29"/>
  <c r="DF29" i="29"/>
  <c r="EZ29" i="29"/>
  <c r="EB29" i="29"/>
  <c r="DE29" i="29"/>
  <c r="EY29" i="29"/>
  <c r="EA29" i="29"/>
  <c r="DD29" i="29"/>
  <c r="DS29" i="29"/>
  <c r="DR29" i="29"/>
  <c r="AJ29" i="29"/>
  <c r="EP29" i="29"/>
  <c r="CX29" i="29"/>
  <c r="EO29" i="29"/>
  <c r="CW29" i="29"/>
  <c r="EN29" i="29"/>
  <c r="CV29" i="29"/>
  <c r="EM29" i="29"/>
  <c r="CU29" i="29"/>
  <c r="EL29" i="29"/>
  <c r="CT29" i="29"/>
  <c r="DY29" i="29"/>
  <c r="CN29" i="29"/>
  <c r="DA29" i="29"/>
  <c r="CS29" i="29"/>
  <c r="CO29" i="29"/>
  <c r="FH29" i="29"/>
  <c r="EK29" i="29"/>
  <c r="DZ29" i="29"/>
  <c r="DX29" i="29"/>
  <c r="DT29" i="29"/>
  <c r="DQ29" i="29"/>
  <c r="DP29" i="29"/>
  <c r="DO29" i="29"/>
  <c r="EW29" i="29"/>
  <c r="EU29" i="29"/>
  <c r="ER29" i="29"/>
  <c r="EQ29" i="29"/>
  <c r="DU29" i="29"/>
  <c r="DN29" i="29"/>
  <c r="DC29" i="29"/>
  <c r="DB29" i="29"/>
  <c r="EV29" i="29"/>
  <c r="EO36" i="29"/>
  <c r="DU36" i="29"/>
  <c r="DA36" i="29"/>
  <c r="CG36" i="29"/>
  <c r="BM36" i="29"/>
  <c r="AS36" i="29"/>
  <c r="FH36" i="29"/>
  <c r="EM36" i="29"/>
  <c r="DR36" i="29"/>
  <c r="CW36" i="29"/>
  <c r="CB36" i="29"/>
  <c r="BG36" i="29"/>
  <c r="AL36" i="29"/>
  <c r="FG36" i="29"/>
  <c r="EL36" i="29"/>
  <c r="DQ36" i="29"/>
  <c r="CV36" i="29"/>
  <c r="CA36" i="29"/>
  <c r="BF36" i="29"/>
  <c r="AK36" i="29"/>
  <c r="N36" i="29"/>
  <c r="EX36" i="29"/>
  <c r="EC36" i="29"/>
  <c r="DH36" i="29"/>
  <c r="CM36" i="29"/>
  <c r="BR36" i="29"/>
  <c r="AW36" i="29"/>
  <c r="EW36" i="29"/>
  <c r="EB36" i="29"/>
  <c r="DG36" i="29"/>
  <c r="CL36" i="29"/>
  <c r="BQ36" i="29"/>
  <c r="AV36" i="29"/>
  <c r="EV36" i="29"/>
  <c r="EA36" i="29"/>
  <c r="DF36" i="29"/>
  <c r="CK36" i="29"/>
  <c r="BP36" i="29"/>
  <c r="AU36" i="29"/>
  <c r="EU36" i="29"/>
  <c r="DZ36" i="29"/>
  <c r="DE36" i="29"/>
  <c r="CJ36" i="29"/>
  <c r="BO36" i="29"/>
  <c r="AT36" i="29"/>
  <c r="ET36" i="29"/>
  <c r="DY36" i="29"/>
  <c r="DD36" i="29"/>
  <c r="CI36" i="29"/>
  <c r="BN36" i="29"/>
  <c r="AR36" i="29"/>
  <c r="ES36" i="29"/>
  <c r="DX36" i="29"/>
  <c r="DC36" i="29"/>
  <c r="CH36" i="29"/>
  <c r="BL36" i="29"/>
  <c r="AQ36" i="29"/>
  <c r="ER36" i="29"/>
  <c r="DW36" i="29"/>
  <c r="DB36" i="29"/>
  <c r="CF36" i="29"/>
  <c r="BK36" i="29"/>
  <c r="AP36" i="29"/>
  <c r="S36" i="29"/>
  <c r="FF36" i="29"/>
  <c r="DT36" i="29"/>
  <c r="CN36" i="29"/>
  <c r="AZ36" i="29"/>
  <c r="FE36" i="29"/>
  <c r="DS36" i="29"/>
  <c r="CE36" i="29"/>
  <c r="AY36" i="29"/>
  <c r="FD36" i="29"/>
  <c r="EN36" i="29"/>
  <c r="CZ36" i="29"/>
  <c r="BT36" i="29"/>
  <c r="AF36" i="29"/>
  <c r="EK36" i="29"/>
  <c r="CY36" i="29"/>
  <c r="BS36" i="29"/>
  <c r="AE36" i="29"/>
  <c r="EJ36" i="29"/>
  <c r="CX36" i="29"/>
  <c r="BJ36" i="29"/>
  <c r="EI36" i="29"/>
  <c r="CU36" i="29"/>
  <c r="BI36" i="29"/>
  <c r="EH36" i="29"/>
  <c r="CT36" i="29"/>
  <c r="BH36" i="29"/>
  <c r="EG36" i="29"/>
  <c r="CS36" i="29"/>
  <c r="BE36" i="29"/>
  <c r="EF36" i="29"/>
  <c r="CR36" i="29"/>
  <c r="BD36" i="29"/>
  <c r="EE36" i="29"/>
  <c r="FC36" i="29"/>
  <c r="CD36" i="29"/>
  <c r="FB36" i="29"/>
  <c r="CC36" i="29"/>
  <c r="DP36" i="29"/>
  <c r="BB36" i="29"/>
  <c r="DO36" i="29"/>
  <c r="BA36" i="29"/>
  <c r="DN36" i="29"/>
  <c r="AX36" i="29"/>
  <c r="DM36" i="29"/>
  <c r="AO36" i="29"/>
  <c r="DL36" i="29"/>
  <c r="AN36" i="29"/>
  <c r="DI36" i="29"/>
  <c r="AI36" i="29"/>
  <c r="FA36" i="29"/>
  <c r="AJ36" i="29"/>
  <c r="AG36" i="29"/>
  <c r="EZ36" i="29"/>
  <c r="AH36" i="29"/>
  <c r="EY36" i="29"/>
  <c r="EQ36" i="29"/>
  <c r="M36" i="29"/>
  <c r="EP36" i="29"/>
  <c r="CQ36" i="29"/>
  <c r="CP36" i="29"/>
  <c r="CO36" i="29"/>
  <c r="BY36" i="29"/>
  <c r="BX36" i="29"/>
  <c r="BW36" i="29"/>
  <c r="BV36" i="29"/>
  <c r="ED36" i="29"/>
  <c r="BC36" i="29"/>
  <c r="DV36" i="29"/>
  <c r="BU36" i="29"/>
  <c r="AM36" i="29"/>
  <c r="DK36" i="29"/>
  <c r="DJ36" i="29"/>
  <c r="BZ36" i="29"/>
  <c r="FD35" i="29"/>
  <c r="EJ35" i="29"/>
  <c r="DP35" i="29"/>
  <c r="CV35" i="29"/>
  <c r="CB35" i="29"/>
  <c r="BH35" i="29"/>
  <c r="AN35" i="29"/>
  <c r="EU35" i="29"/>
  <c r="DZ35" i="29"/>
  <c r="DE35" i="29"/>
  <c r="CJ35" i="29"/>
  <c r="BO35" i="29"/>
  <c r="AT35" i="29"/>
  <c r="ET35" i="29"/>
  <c r="DY35" i="29"/>
  <c r="DD35" i="29"/>
  <c r="CI35" i="29"/>
  <c r="BN35" i="29"/>
  <c r="AS35" i="29"/>
  <c r="FF35" i="29"/>
  <c r="EK35" i="29"/>
  <c r="DO35" i="29"/>
  <c r="CT35" i="29"/>
  <c r="BY35" i="29"/>
  <c r="BD35" i="29"/>
  <c r="AI35" i="29"/>
  <c r="M35" i="29"/>
  <c r="FE35" i="29"/>
  <c r="EI35" i="29"/>
  <c r="DN35" i="29"/>
  <c r="CS35" i="29"/>
  <c r="BX35" i="29"/>
  <c r="BC35" i="29"/>
  <c r="AH35" i="29"/>
  <c r="FC35" i="29"/>
  <c r="EH35" i="29"/>
  <c r="DM35" i="29"/>
  <c r="CR35" i="29"/>
  <c r="BW35" i="29"/>
  <c r="BB35" i="29"/>
  <c r="AG35" i="29"/>
  <c r="FB35" i="29"/>
  <c r="EG35" i="29"/>
  <c r="DL35" i="29"/>
  <c r="EY35" i="29"/>
  <c r="ED35" i="29"/>
  <c r="DI35" i="29"/>
  <c r="CN35" i="29"/>
  <c r="BS35" i="29"/>
  <c r="AX35" i="29"/>
  <c r="EC35" i="29"/>
  <c r="CY35" i="29"/>
  <c r="BT35" i="29"/>
  <c r="AP35" i="29"/>
  <c r="EB35" i="29"/>
  <c r="CX35" i="29"/>
  <c r="BR35" i="29"/>
  <c r="AO35" i="29"/>
  <c r="ES35" i="29"/>
  <c r="DQ35" i="29"/>
  <c r="CH35" i="29"/>
  <c r="BF35" i="29"/>
  <c r="ER35" i="29"/>
  <c r="DK35" i="29"/>
  <c r="CG35" i="29"/>
  <c r="BE35" i="29"/>
  <c r="EQ35" i="29"/>
  <c r="DJ35" i="29"/>
  <c r="CF35" i="29"/>
  <c r="BA35" i="29"/>
  <c r="EP35" i="29"/>
  <c r="DH35" i="29"/>
  <c r="CE35" i="29"/>
  <c r="AZ35" i="29"/>
  <c r="EO35" i="29"/>
  <c r="DG35" i="29"/>
  <c r="CD35" i="29"/>
  <c r="AY35" i="29"/>
  <c r="EN35" i="29"/>
  <c r="DF35" i="29"/>
  <c r="CC35" i="29"/>
  <c r="AW35" i="29"/>
  <c r="EM35" i="29"/>
  <c r="DC35" i="29"/>
  <c r="CA35" i="29"/>
  <c r="AV35" i="29"/>
  <c r="DT35" i="29"/>
  <c r="BL35" i="29"/>
  <c r="DS35" i="29"/>
  <c r="BK35" i="29"/>
  <c r="EX35" i="29"/>
  <c r="CP35" i="29"/>
  <c r="AL35" i="29"/>
  <c r="EW35" i="29"/>
  <c r="CO35" i="29"/>
  <c r="AK35" i="29"/>
  <c r="EV35" i="29"/>
  <c r="CM35" i="29"/>
  <c r="AJ35" i="29"/>
  <c r="EL35" i="29"/>
  <c r="CL35" i="29"/>
  <c r="AF35" i="29"/>
  <c r="EF35" i="29"/>
  <c r="CK35" i="29"/>
  <c r="AE35" i="29"/>
  <c r="DX35" i="29"/>
  <c r="BU35" i="29"/>
  <c r="CW35" i="29"/>
  <c r="CQ35" i="29"/>
  <c r="CU35" i="29"/>
  <c r="BZ35" i="29"/>
  <c r="BV35" i="29"/>
  <c r="FA35" i="29"/>
  <c r="BI35" i="29"/>
  <c r="EZ35" i="29"/>
  <c r="BG35" i="29"/>
  <c r="EE35" i="29"/>
  <c r="AU35" i="29"/>
  <c r="DW35" i="29"/>
  <c r="AQ35" i="29"/>
  <c r="DV35" i="29"/>
  <c r="AM35" i="29"/>
  <c r="DU35" i="29"/>
  <c r="DR35" i="29"/>
  <c r="BJ35" i="29"/>
  <c r="AR35" i="29"/>
  <c r="N35" i="29"/>
  <c r="FH35" i="29"/>
  <c r="FG35" i="29"/>
  <c r="EA35" i="29"/>
  <c r="DB35" i="29"/>
  <c r="DA35" i="29"/>
  <c r="BQ35" i="29"/>
  <c r="CZ35" i="29"/>
  <c r="BP35" i="29"/>
  <c r="BM35" i="29"/>
  <c r="EZ24" i="29"/>
  <c r="EF24" i="29"/>
  <c r="CR24" i="29"/>
  <c r="AJ24" i="29"/>
  <c r="EY24" i="29"/>
  <c r="EE24" i="29"/>
  <c r="CQ24" i="29"/>
  <c r="EP24" i="29"/>
  <c r="DV24" i="29"/>
  <c r="DB24" i="29"/>
  <c r="EO24" i="29"/>
  <c r="DU24" i="29"/>
  <c r="FH24" i="29"/>
  <c r="EN24" i="29"/>
  <c r="DT24" i="29"/>
  <c r="CZ24" i="29"/>
  <c r="ET24" i="29"/>
  <c r="DR24" i="29"/>
  <c r="CT24" i="29"/>
  <c r="ES24" i="29"/>
  <c r="DQ24" i="29"/>
  <c r="CS24" i="29"/>
  <c r="FG24" i="29"/>
  <c r="EH24" i="29"/>
  <c r="DG24" i="29"/>
  <c r="FF24" i="29"/>
  <c r="EG24" i="29"/>
  <c r="DF24" i="29"/>
  <c r="FE24" i="29"/>
  <c r="ED24" i="29"/>
  <c r="DE24" i="29"/>
  <c r="AG24" i="29"/>
  <c r="FD24" i="29"/>
  <c r="EC24" i="29"/>
  <c r="DD24" i="29"/>
  <c r="FC24" i="29"/>
  <c r="EB24" i="29"/>
  <c r="DC24" i="29"/>
  <c r="EX24" i="29"/>
  <c r="DY24" i="29"/>
  <c r="CX24" i="29"/>
  <c r="EW24" i="29"/>
  <c r="DI24" i="29"/>
  <c r="DA24" i="29"/>
  <c r="EV24" i="29"/>
  <c r="DH24" i="29"/>
  <c r="EU24" i="29"/>
  <c r="ER24" i="29"/>
  <c r="CY24" i="29"/>
  <c r="EI24" i="29"/>
  <c r="CN24" i="29"/>
  <c r="EA24" i="29"/>
  <c r="DZ24" i="29"/>
  <c r="DW24" i="29"/>
  <c r="DS24" i="29"/>
  <c r="DP24" i="29"/>
  <c r="DO24" i="29"/>
  <c r="EM24" i="29"/>
  <c r="EL24" i="29"/>
  <c r="DM24" i="29"/>
  <c r="DN24" i="29"/>
  <c r="DX24" i="29"/>
  <c r="DJ24" i="29"/>
  <c r="CV24" i="29"/>
  <c r="CW24" i="29"/>
  <c r="CU24" i="29"/>
  <c r="CP24" i="29"/>
  <c r="CO24" i="29"/>
  <c r="FA24" i="29"/>
  <c r="FB24" i="29"/>
  <c r="EQ24" i="29"/>
  <c r="FA19" i="29"/>
  <c r="EG19" i="29"/>
  <c r="CS19" i="29"/>
  <c r="EZ19" i="29"/>
  <c r="EF19" i="29"/>
  <c r="CR19" i="29"/>
  <c r="EW19" i="29"/>
  <c r="EA19" i="29"/>
  <c r="DE19" i="29"/>
  <c r="EV19" i="29"/>
  <c r="DZ19" i="29"/>
  <c r="DD19" i="29"/>
  <c r="DR19" i="29"/>
  <c r="CV19" i="29"/>
  <c r="DJ19" i="29"/>
  <c r="FH19" i="29"/>
  <c r="EI19" i="29"/>
  <c r="DH19" i="29"/>
  <c r="FB19" i="29"/>
  <c r="DY19" i="29"/>
  <c r="CZ19" i="29"/>
  <c r="EY19" i="29"/>
  <c r="DX19" i="29"/>
  <c r="CY19" i="29"/>
  <c r="EX19" i="29"/>
  <c r="DW19" i="29"/>
  <c r="CX19" i="29"/>
  <c r="ET19" i="29"/>
  <c r="DU19" i="29"/>
  <c r="CU19" i="29"/>
  <c r="ER19" i="29"/>
  <c r="DS19" i="29"/>
  <c r="EQ19" i="29"/>
  <c r="DQ19" i="29"/>
  <c r="FE19" i="29"/>
  <c r="DG19" i="29"/>
  <c r="CW19" i="29"/>
  <c r="CQ19" i="29"/>
  <c r="FD19" i="29"/>
  <c r="DF19" i="29"/>
  <c r="ES19" i="29"/>
  <c r="CT19" i="29"/>
  <c r="FC19" i="29"/>
  <c r="DC19" i="29"/>
  <c r="DA19" i="29"/>
  <c r="EP19" i="29"/>
  <c r="EU19" i="29"/>
  <c r="DB19" i="29"/>
  <c r="EO19" i="29"/>
  <c r="EH19" i="29"/>
  <c r="EE19" i="29"/>
  <c r="ED19" i="29"/>
  <c r="EC19" i="29"/>
  <c r="EB19" i="29"/>
  <c r="DV19" i="29"/>
  <c r="DT19" i="29"/>
  <c r="FG19" i="29"/>
  <c r="DI19" i="29"/>
  <c r="DP19" i="29"/>
  <c r="FF19" i="29"/>
  <c r="Q32" i="29"/>
  <c r="R32" i="29" s="1"/>
  <c r="EW23" i="29"/>
  <c r="EC23" i="29"/>
  <c r="DI23" i="29"/>
  <c r="CO23" i="29"/>
  <c r="EV23" i="29"/>
  <c r="EB23" i="29"/>
  <c r="DH23" i="29"/>
  <c r="FG23" i="29"/>
  <c r="EM23" i="29"/>
  <c r="FE23" i="29"/>
  <c r="EY23" i="29"/>
  <c r="DY23" i="29"/>
  <c r="DC23" i="29"/>
  <c r="EX23" i="29"/>
  <c r="DX23" i="29"/>
  <c r="DB23" i="29"/>
  <c r="EN23" i="29"/>
  <c r="DP23" i="29"/>
  <c r="CT23" i="29"/>
  <c r="DO23" i="29"/>
  <c r="CS23" i="29"/>
  <c r="DN23" i="29"/>
  <c r="CR23" i="29"/>
  <c r="EI23" i="29"/>
  <c r="CQ23" i="29"/>
  <c r="FH23" i="29"/>
  <c r="EH23" i="29"/>
  <c r="CP23" i="29"/>
  <c r="FC23" i="29"/>
  <c r="EE23" i="29"/>
  <c r="DG23" i="29"/>
  <c r="ER23" i="29"/>
  <c r="DD23" i="29"/>
  <c r="EQ23" i="29"/>
  <c r="DA23" i="29"/>
  <c r="EP23" i="29"/>
  <c r="CZ23" i="29"/>
  <c r="EO23" i="29"/>
  <c r="CY23" i="29"/>
  <c r="DW23" i="29"/>
  <c r="DV23" i="29"/>
  <c r="DU23" i="29"/>
  <c r="FD23" i="29"/>
  <c r="DS23" i="29"/>
  <c r="FB23" i="29"/>
  <c r="DR23" i="29"/>
  <c r="FA23" i="29"/>
  <c r="DQ23" i="29"/>
  <c r="EZ23" i="29"/>
  <c r="EA23" i="29"/>
  <c r="DE23" i="29"/>
  <c r="CW23" i="29"/>
  <c r="DZ23" i="29"/>
  <c r="DT23" i="29"/>
  <c r="DF23" i="29"/>
  <c r="CX23" i="29"/>
  <c r="DJ23" i="29"/>
  <c r="CV23" i="29"/>
  <c r="CU23" i="29"/>
  <c r="FF23" i="29"/>
  <c r="ED23" i="29"/>
  <c r="EU23" i="29"/>
  <c r="ET23" i="29"/>
  <c r="EG23" i="29"/>
  <c r="ES23" i="29"/>
  <c r="EF23" i="29"/>
  <c r="FG31" i="29"/>
  <c r="EM31" i="29"/>
  <c r="DS31" i="29"/>
  <c r="CY31" i="29"/>
  <c r="FH31" i="29"/>
  <c r="DQ31" i="29"/>
  <c r="CV31" i="29"/>
  <c r="FF31" i="29"/>
  <c r="DP31" i="29"/>
  <c r="CU31" i="29"/>
  <c r="EO31" i="29"/>
  <c r="DO31" i="29"/>
  <c r="CR31" i="29"/>
  <c r="EN31" i="29"/>
  <c r="DN31" i="29"/>
  <c r="CQ31" i="29"/>
  <c r="EY31" i="29"/>
  <c r="EB31" i="29"/>
  <c r="DE31" i="29"/>
  <c r="EX31" i="29"/>
  <c r="EA31" i="29"/>
  <c r="DD31" i="29"/>
  <c r="EW31" i="29"/>
  <c r="DZ31" i="29"/>
  <c r="DC31" i="29"/>
  <c r="EV31" i="29"/>
  <c r="DY31" i="29"/>
  <c r="DB31" i="29"/>
  <c r="EU31" i="29"/>
  <c r="DX31" i="29"/>
  <c r="DA31" i="29"/>
  <c r="ET31" i="29"/>
  <c r="DW31" i="29"/>
  <c r="CZ31" i="29"/>
  <c r="ES31" i="29"/>
  <c r="DV31" i="29"/>
  <c r="CX31" i="29"/>
  <c r="EQ31" i="29"/>
  <c r="DF31" i="29"/>
  <c r="EP31" i="29"/>
  <c r="CW31" i="29"/>
  <c r="EC31" i="29"/>
  <c r="DU31" i="29"/>
  <c r="DT31" i="29"/>
  <c r="DR31" i="29"/>
  <c r="FE31" i="29"/>
  <c r="FB31" i="29"/>
  <c r="DJ31" i="29"/>
  <c r="EF31" i="29"/>
  <c r="ED31" i="29"/>
  <c r="EE31" i="29"/>
  <c r="CS31" i="29"/>
  <c r="CP31" i="29"/>
  <c r="FD31" i="29"/>
  <c r="CO31" i="29"/>
  <c r="FA31" i="29"/>
  <c r="EZ31" i="29"/>
  <c r="ER31" i="29"/>
  <c r="EI31" i="29"/>
  <c r="DI31" i="29"/>
  <c r="EH31" i="29"/>
  <c r="EG31" i="29"/>
  <c r="FC31" i="29"/>
  <c r="DG31" i="29"/>
  <c r="DH31" i="29"/>
  <c r="CT31" i="29"/>
  <c r="Q25" i="29"/>
  <c r="R25" i="29" s="1"/>
  <c r="S25" i="29" s="1"/>
  <c r="FE20" i="29"/>
  <c r="DQ20" i="29"/>
  <c r="CW20" i="29"/>
  <c r="FD20" i="29"/>
  <c r="DP20" i="29"/>
  <c r="CV20" i="29"/>
  <c r="EW20" i="29"/>
  <c r="EA20" i="29"/>
  <c r="DE20" i="29"/>
  <c r="EV20" i="29"/>
  <c r="DZ20" i="29"/>
  <c r="DD20" i="29"/>
  <c r="EN20" i="29"/>
  <c r="DR20" i="29"/>
  <c r="CT20" i="29"/>
  <c r="EM20" i="29"/>
  <c r="EO20" i="29"/>
  <c r="EL20" i="29"/>
  <c r="AJ20" i="29"/>
  <c r="EH20" i="29"/>
  <c r="DI20" i="29"/>
  <c r="FB20" i="29"/>
  <c r="EB20" i="29"/>
  <c r="DA20" i="29"/>
  <c r="FA20" i="29"/>
  <c r="DY20" i="29"/>
  <c r="CZ20" i="29"/>
  <c r="EZ20" i="29"/>
  <c r="DX20" i="29"/>
  <c r="CY20" i="29"/>
  <c r="EX20" i="29"/>
  <c r="DV20" i="29"/>
  <c r="CU20" i="29"/>
  <c r="ET20" i="29"/>
  <c r="DT20" i="29"/>
  <c r="CR20" i="29"/>
  <c r="ES20" i="29"/>
  <c r="DS20" i="29"/>
  <c r="CQ20" i="29"/>
  <c r="EP20" i="29"/>
  <c r="CP20" i="29"/>
  <c r="EI20" i="29"/>
  <c r="CO20" i="29"/>
  <c r="EE20" i="29"/>
  <c r="EG20" i="29"/>
  <c r="CN20" i="29"/>
  <c r="ED20" i="29"/>
  <c r="EC20" i="29"/>
  <c r="AG20" i="29"/>
  <c r="EF20" i="29"/>
  <c r="DW20" i="29"/>
  <c r="DO20" i="29"/>
  <c r="DB20" i="29"/>
  <c r="DU20" i="29"/>
  <c r="DN20" i="29"/>
  <c r="DG20" i="29"/>
  <c r="DM20" i="29"/>
  <c r="FF20" i="29"/>
  <c r="FH20" i="29"/>
  <c r="DJ20" i="29"/>
  <c r="EU20" i="29"/>
  <c r="CX20" i="29"/>
  <c r="EQ20" i="29"/>
  <c r="FG20" i="29"/>
  <c r="DH20" i="29"/>
  <c r="CS20" i="29"/>
  <c r="FC20" i="29"/>
  <c r="DF20" i="29"/>
  <c r="EY20" i="29"/>
  <c r="DC20" i="29"/>
  <c r="ER20" i="29"/>
  <c r="FC30" i="29"/>
  <c r="EI30" i="29"/>
  <c r="DO30" i="29"/>
  <c r="CU30" i="29"/>
  <c r="EU30" i="29"/>
  <c r="DZ30" i="29"/>
  <c r="DE30" i="29"/>
  <c r="ET30" i="29"/>
  <c r="DY30" i="29"/>
  <c r="DD30" i="29"/>
  <c r="FD30" i="29"/>
  <c r="EF30" i="29"/>
  <c r="DI30" i="29"/>
  <c r="FB30" i="29"/>
  <c r="EE30" i="29"/>
  <c r="DH30" i="29"/>
  <c r="EQ30" i="29"/>
  <c r="DT30" i="29"/>
  <c r="CW30" i="29"/>
  <c r="EP30" i="29"/>
  <c r="DS30" i="29"/>
  <c r="CV30" i="29"/>
  <c r="EO30" i="29"/>
  <c r="DR30" i="29"/>
  <c r="CT30" i="29"/>
  <c r="EN30" i="29"/>
  <c r="DQ30" i="29"/>
  <c r="CS30" i="29"/>
  <c r="EM30" i="29"/>
  <c r="DP30" i="29"/>
  <c r="CR30" i="29"/>
  <c r="EL30" i="29"/>
  <c r="DN30" i="29"/>
  <c r="CQ30" i="29"/>
  <c r="FH30" i="29"/>
  <c r="DM30" i="29"/>
  <c r="CP30" i="29"/>
  <c r="EG30" i="29"/>
  <c r="CO30" i="29"/>
  <c r="ED30" i="29"/>
  <c r="CN30" i="29"/>
  <c r="FE30" i="29"/>
  <c r="FA30" i="29"/>
  <c r="EZ30" i="29"/>
  <c r="DJ30" i="29"/>
  <c r="AG30" i="29"/>
  <c r="EY30" i="29"/>
  <c r="DG30" i="29"/>
  <c r="EX30" i="29"/>
  <c r="DF30" i="29"/>
  <c r="ES30" i="29"/>
  <c r="DA30" i="29"/>
  <c r="EV30" i="29"/>
  <c r="ER30" i="29"/>
  <c r="EH30" i="29"/>
  <c r="DV30" i="29"/>
  <c r="DU30" i="29"/>
  <c r="DC30" i="29"/>
  <c r="CZ30" i="29"/>
  <c r="CY30" i="29"/>
  <c r="AJ30" i="29"/>
  <c r="CX30" i="29"/>
  <c r="EW30" i="29"/>
  <c r="FF30" i="29"/>
  <c r="EB30" i="29"/>
  <c r="FG30" i="29"/>
  <c r="EC30" i="29"/>
  <c r="DX30" i="29"/>
  <c r="DW30" i="29"/>
  <c r="DB30" i="29"/>
  <c r="EA30" i="29"/>
  <c r="EO21" i="29"/>
  <c r="DU21" i="29"/>
  <c r="DA21" i="29"/>
  <c r="FH21" i="29"/>
  <c r="DT21" i="29"/>
  <c r="CZ21" i="29"/>
  <c r="EW21" i="29"/>
  <c r="EA21" i="29"/>
  <c r="DE21" i="29"/>
  <c r="EV21" i="29"/>
  <c r="DZ21" i="29"/>
  <c r="DD21" i="29"/>
  <c r="DP21" i="29"/>
  <c r="CT21" i="29"/>
  <c r="AF21" i="29"/>
  <c r="FG21" i="29"/>
  <c r="CS21" i="29"/>
  <c r="AE21" i="29"/>
  <c r="FF21" i="29"/>
  <c r="FE21" i="29"/>
  <c r="EI21" i="29"/>
  <c r="FD21" i="29"/>
  <c r="EH21" i="29"/>
  <c r="EE21" i="29"/>
  <c r="CX21" i="29"/>
  <c r="N21" i="29"/>
  <c r="ED21" i="29"/>
  <c r="CW21" i="29"/>
  <c r="M21" i="29"/>
  <c r="EB21" i="29"/>
  <c r="CU21" i="29"/>
  <c r="AL21" i="29"/>
  <c r="EY21" i="29"/>
  <c r="DR21" i="29"/>
  <c r="EX21" i="29"/>
  <c r="DQ21" i="29"/>
  <c r="EU21" i="29"/>
  <c r="ES21" i="29"/>
  <c r="DI21" i="29"/>
  <c r="EQ21" i="29"/>
  <c r="DG21" i="29"/>
  <c r="EP21" i="29"/>
  <c r="DF21" i="29"/>
  <c r="EZ21" i="29"/>
  <c r="AK21" i="29"/>
  <c r="DY21" i="29"/>
  <c r="ET21" i="29"/>
  <c r="AJ21" i="29"/>
  <c r="EG21" i="29"/>
  <c r="ER21" i="29"/>
  <c r="AI21" i="29"/>
  <c r="EF21" i="29"/>
  <c r="EC21" i="29"/>
  <c r="AH21" i="29"/>
  <c r="AG21" i="29"/>
  <c r="DW21" i="29"/>
  <c r="DC21" i="29"/>
  <c r="FA21" i="29"/>
  <c r="DV21" i="29"/>
  <c r="CR21" i="29"/>
  <c r="DS21" i="29"/>
  <c r="DJ21" i="29"/>
  <c r="DX21" i="29"/>
  <c r="DH21" i="29"/>
  <c r="CQ21" i="29"/>
  <c r="DB21" i="29"/>
  <c r="FC21" i="29"/>
  <c r="FB21" i="29"/>
  <c r="AM21" i="29"/>
  <c r="CY21" i="29"/>
  <c r="CV21" i="29"/>
  <c r="ER32" i="29"/>
  <c r="DX32" i="29"/>
  <c r="DD32" i="29"/>
  <c r="CJ32" i="29"/>
  <c r="BP32" i="29"/>
  <c r="AV32" i="29"/>
  <c r="EZ32" i="29"/>
  <c r="EE32" i="29"/>
  <c r="DJ32" i="29"/>
  <c r="CO32" i="29"/>
  <c r="BT32" i="29"/>
  <c r="AY32" i="29"/>
  <c r="EY32" i="29"/>
  <c r="ED32" i="29"/>
  <c r="DI32" i="29"/>
  <c r="CN32" i="29"/>
  <c r="BS32" i="29"/>
  <c r="AX32" i="29"/>
  <c r="EV32" i="29"/>
  <c r="DY32" i="29"/>
  <c r="DA32" i="29"/>
  <c r="CD32" i="29"/>
  <c r="BG32" i="29"/>
  <c r="AJ32" i="29"/>
  <c r="EU32" i="29"/>
  <c r="DW32" i="29"/>
  <c r="CZ32" i="29"/>
  <c r="CC32" i="29"/>
  <c r="BF32" i="29"/>
  <c r="AI32" i="29"/>
  <c r="FH32" i="29"/>
  <c r="EK32" i="29"/>
  <c r="DN32" i="29"/>
  <c r="CQ32" i="29"/>
  <c r="BR32" i="29"/>
  <c r="AT32" i="29"/>
  <c r="FG32" i="29"/>
  <c r="EJ32" i="29"/>
  <c r="DM32" i="29"/>
  <c r="CP32" i="29"/>
  <c r="BQ32" i="29"/>
  <c r="AS32" i="29"/>
  <c r="FF32" i="29"/>
  <c r="EI32" i="29"/>
  <c r="DL32" i="29"/>
  <c r="CM32" i="29"/>
  <c r="BO32" i="29"/>
  <c r="AR32" i="29"/>
  <c r="S32" i="29"/>
  <c r="FE32" i="29"/>
  <c r="EH32" i="29"/>
  <c r="DK32" i="29"/>
  <c r="CL32" i="29"/>
  <c r="BN32" i="29"/>
  <c r="AQ32" i="29"/>
  <c r="FD32" i="29"/>
  <c r="EG32" i="29"/>
  <c r="DH32" i="29"/>
  <c r="CK32" i="29"/>
  <c r="BM32" i="29"/>
  <c r="AP32" i="29"/>
  <c r="FC32" i="29"/>
  <c r="EF32" i="29"/>
  <c r="DG32" i="29"/>
  <c r="CI32" i="29"/>
  <c r="BL32" i="29"/>
  <c r="AO32" i="29"/>
  <c r="FB32" i="29"/>
  <c r="EC32" i="29"/>
  <c r="DF32" i="29"/>
  <c r="CH32" i="29"/>
  <c r="BK32" i="29"/>
  <c r="AN32" i="29"/>
  <c r="DQ32" i="29"/>
  <c r="BY32" i="29"/>
  <c r="AG32" i="29"/>
  <c r="FA32" i="29"/>
  <c r="DP32" i="29"/>
  <c r="BX32" i="29"/>
  <c r="AF32" i="29"/>
  <c r="EN32" i="29"/>
  <c r="CV32" i="29"/>
  <c r="BD32" i="29"/>
  <c r="EM32" i="29"/>
  <c r="CU32" i="29"/>
  <c r="BC32" i="29"/>
  <c r="EL32" i="29"/>
  <c r="CT32" i="29"/>
  <c r="BB32" i="29"/>
  <c r="EB32" i="29"/>
  <c r="CS32" i="29"/>
  <c r="BA32" i="29"/>
  <c r="EA32" i="29"/>
  <c r="CR32" i="29"/>
  <c r="AZ32" i="29"/>
  <c r="DU32" i="29"/>
  <c r="CE32" i="29"/>
  <c r="AM32" i="29"/>
  <c r="DB32" i="29"/>
  <c r="AH32" i="29"/>
  <c r="CY32" i="29"/>
  <c r="AE32" i="29"/>
  <c r="CX32" i="29"/>
  <c r="CW32" i="29"/>
  <c r="CG32" i="29"/>
  <c r="EQ32" i="29"/>
  <c r="BW32" i="29"/>
  <c r="EP32" i="29"/>
  <c r="BV32" i="29"/>
  <c r="EO32" i="29"/>
  <c r="BU32" i="29"/>
  <c r="DV32" i="29"/>
  <c r="BI32" i="29"/>
  <c r="DT32" i="29"/>
  <c r="BH32" i="29"/>
  <c r="DS32" i="29"/>
  <c r="BE32" i="29"/>
  <c r="DR32" i="29"/>
  <c r="AW32" i="29"/>
  <c r="EX32" i="29"/>
  <c r="DO32" i="29"/>
  <c r="EW32" i="29"/>
  <c r="ET32" i="29"/>
  <c r="ES32" i="29"/>
  <c r="DZ32" i="29"/>
  <c r="DE32" i="29"/>
  <c r="CF32" i="29"/>
  <c r="CB32" i="29"/>
  <c r="CA32" i="29"/>
  <c r="BZ32" i="29"/>
  <c r="BJ32" i="29"/>
  <c r="N32" i="29"/>
  <c r="M32" i="29"/>
  <c r="AU32" i="29"/>
  <c r="AL32" i="29"/>
  <c r="DC32" i="29"/>
  <c r="AK32" i="29"/>
  <c r="EQ17" i="29"/>
  <c r="DW17" i="29"/>
  <c r="DC17" i="29"/>
  <c r="EP17" i="29"/>
  <c r="DV17" i="29"/>
  <c r="DB17" i="29"/>
  <c r="EM17" i="29"/>
  <c r="DQ17" i="29"/>
  <c r="CU17" i="29"/>
  <c r="AG17" i="29"/>
  <c r="FH17" i="29"/>
  <c r="EL17" i="29"/>
  <c r="DP17" i="29"/>
  <c r="CT17" i="29"/>
  <c r="AF17" i="29"/>
  <c r="FF17" i="29"/>
  <c r="DN17" i="29"/>
  <c r="CR17" i="29"/>
  <c r="EZ17" i="29"/>
  <c r="ED17" i="29"/>
  <c r="DH17" i="29"/>
  <c r="EX17" i="29"/>
  <c r="EB17" i="29"/>
  <c r="FE17" i="29"/>
  <c r="EC17" i="29"/>
  <c r="CZ17" i="29"/>
  <c r="FC17" i="29"/>
  <c r="CX17" i="29"/>
  <c r="FA17" i="29"/>
  <c r="CS17" i="29"/>
  <c r="EV17" i="29"/>
  <c r="CP17" i="29"/>
  <c r="DR17" i="29"/>
  <c r="FD17" i="29"/>
  <c r="EA17" i="29"/>
  <c r="CY17" i="29"/>
  <c r="DZ17" i="29"/>
  <c r="CV17" i="29"/>
  <c r="EY17" i="29"/>
  <c r="EW17" i="29"/>
  <c r="CQ17" i="29"/>
  <c r="DS17" i="29"/>
  <c r="EU17" i="29"/>
  <c r="FB17" i="29"/>
  <c r="DY17" i="29"/>
  <c r="CW17" i="29"/>
  <c r="DX17" i="29"/>
  <c r="DU17" i="29"/>
  <c r="DT17" i="29"/>
  <c r="ET17" i="29"/>
  <c r="DO17" i="29"/>
  <c r="CN17" i="29"/>
  <c r="ES17" i="29"/>
  <c r="DM17" i="29"/>
  <c r="CM17" i="29"/>
  <c r="DI17" i="29"/>
  <c r="DA17" i="29"/>
  <c r="DD17" i="29"/>
  <c r="ER17" i="29"/>
  <c r="DL17" i="29"/>
  <c r="AJ17" i="29"/>
  <c r="EK17" i="29"/>
  <c r="DE17" i="29"/>
  <c r="EO17" i="29"/>
  <c r="AI17" i="29"/>
  <c r="EE17" i="29"/>
  <c r="EN17" i="29"/>
  <c r="DJ17" i="29"/>
  <c r="FG17" i="29"/>
  <c r="EI17" i="29"/>
  <c r="DG17" i="29"/>
  <c r="EG17" i="29"/>
  <c r="CO17" i="29"/>
  <c r="EH17" i="29"/>
  <c r="DF17" i="29"/>
  <c r="EF17" i="29"/>
  <c r="EU28" i="29"/>
  <c r="EA28" i="29"/>
  <c r="DG28" i="29"/>
  <c r="CM28" i="29"/>
  <c r="EQ28" i="29"/>
  <c r="DV28" i="29"/>
  <c r="DA28" i="29"/>
  <c r="EP28" i="29"/>
  <c r="DU28" i="29"/>
  <c r="CZ28" i="29"/>
  <c r="EN28" i="29"/>
  <c r="DQ28" i="29"/>
  <c r="CT28" i="29"/>
  <c r="EM28" i="29"/>
  <c r="DP28" i="29"/>
  <c r="CS28" i="29"/>
  <c r="FA28" i="29"/>
  <c r="ED28" i="29"/>
  <c r="DF28" i="29"/>
  <c r="EZ28" i="29"/>
  <c r="EC28" i="29"/>
  <c r="DE28" i="29"/>
  <c r="EY28" i="29"/>
  <c r="EB28" i="29"/>
  <c r="DD28" i="29"/>
  <c r="EX28" i="29"/>
  <c r="DZ28" i="29"/>
  <c r="DC28" i="29"/>
  <c r="AJ28" i="29"/>
  <c r="EW28" i="29"/>
  <c r="DY28" i="29"/>
  <c r="DB28" i="29"/>
  <c r="AI28" i="29"/>
  <c r="EV28" i="29"/>
  <c r="DX28" i="29"/>
  <c r="CY28" i="29"/>
  <c r="ET28" i="29"/>
  <c r="DW28" i="29"/>
  <c r="CX28" i="29"/>
  <c r="AG28" i="29"/>
  <c r="FD28" i="29"/>
  <c r="DL28" i="29"/>
  <c r="FC28" i="29"/>
  <c r="EI28" i="29"/>
  <c r="CQ28" i="29"/>
  <c r="EH28" i="29"/>
  <c r="CP28" i="29"/>
  <c r="EG28" i="29"/>
  <c r="CO28" i="29"/>
  <c r="EF28" i="29"/>
  <c r="CN28" i="29"/>
  <c r="EE28" i="29"/>
  <c r="FH28" i="29"/>
  <c r="DR28" i="29"/>
  <c r="DO28" i="29"/>
  <c r="DN28" i="29"/>
  <c r="DM28" i="29"/>
  <c r="DJ28" i="29"/>
  <c r="FF28" i="29"/>
  <c r="CR28" i="29"/>
  <c r="FE28" i="29"/>
  <c r="FB28" i="29"/>
  <c r="ER28" i="29"/>
  <c r="EO28" i="29"/>
  <c r="EL28" i="29"/>
  <c r="EK28" i="29"/>
  <c r="AF28" i="29"/>
  <c r="FG28" i="29"/>
  <c r="CV28" i="29"/>
  <c r="ES28" i="29"/>
  <c r="DT28" i="29"/>
  <c r="DS28" i="29"/>
  <c r="CU28" i="29"/>
  <c r="DI28" i="29"/>
  <c r="DH28" i="29"/>
  <c r="CW28" i="29"/>
  <c r="EZ34" i="29"/>
  <c r="EF34" i="29"/>
  <c r="DL34" i="29"/>
  <c r="CR34" i="29"/>
  <c r="BX34" i="29"/>
  <c r="BD34" i="29"/>
  <c r="AJ34" i="29"/>
  <c r="N34" i="29"/>
  <c r="FD34" i="29"/>
  <c r="EI34" i="29"/>
  <c r="DN34" i="29"/>
  <c r="CS34" i="29"/>
  <c r="BW34" i="29"/>
  <c r="BB34" i="29"/>
  <c r="AG34" i="29"/>
  <c r="FC34" i="29"/>
  <c r="EH34" i="29"/>
  <c r="DM34" i="29"/>
  <c r="CQ34" i="29"/>
  <c r="BV34" i="29"/>
  <c r="BA34" i="29"/>
  <c r="AF34" i="29"/>
  <c r="ES34" i="29"/>
  <c r="DX34" i="29"/>
  <c r="DC34" i="29"/>
  <c r="CH34" i="29"/>
  <c r="BM34" i="29"/>
  <c r="AR34" i="29"/>
  <c r="EQ34" i="29"/>
  <c r="DV34" i="29"/>
  <c r="FH34" i="29"/>
  <c r="EM34" i="29"/>
  <c r="DR34" i="29"/>
  <c r="CW34" i="29"/>
  <c r="CB34" i="29"/>
  <c r="EJ34" i="29"/>
  <c r="DG34" i="29"/>
  <c r="CG34" i="29"/>
  <c r="BH34" i="29"/>
  <c r="AI34" i="29"/>
  <c r="EG34" i="29"/>
  <c r="DF34" i="29"/>
  <c r="CF34" i="29"/>
  <c r="BG34" i="29"/>
  <c r="AH34" i="29"/>
  <c r="EW34" i="29"/>
  <c r="DU34" i="29"/>
  <c r="CU34" i="29"/>
  <c r="BS34" i="29"/>
  <c r="AU34" i="29"/>
  <c r="EV34" i="29"/>
  <c r="DT34" i="29"/>
  <c r="CT34" i="29"/>
  <c r="BR34" i="29"/>
  <c r="AT34" i="29"/>
  <c r="S34" i="29"/>
  <c r="EU34" i="29"/>
  <c r="DS34" i="29"/>
  <c r="CP34" i="29"/>
  <c r="BQ34" i="29"/>
  <c r="AS34" i="29"/>
  <c r="ET34" i="29"/>
  <c r="DQ34" i="29"/>
  <c r="CO34" i="29"/>
  <c r="BP34" i="29"/>
  <c r="AQ34" i="29"/>
  <c r="ER34" i="29"/>
  <c r="DP34" i="29"/>
  <c r="CN34" i="29"/>
  <c r="BO34" i="29"/>
  <c r="AP34" i="29"/>
  <c r="EP34" i="29"/>
  <c r="DO34" i="29"/>
  <c r="CM34" i="29"/>
  <c r="BN34" i="29"/>
  <c r="AO34" i="29"/>
  <c r="EO34" i="29"/>
  <c r="DK34" i="29"/>
  <c r="CL34" i="29"/>
  <c r="BL34" i="29"/>
  <c r="AN34" i="29"/>
  <c r="M34" i="29"/>
  <c r="DJ34" i="29"/>
  <c r="BU34" i="29"/>
  <c r="DI34" i="29"/>
  <c r="BT34" i="29"/>
  <c r="EN34" i="29"/>
  <c r="CX34" i="29"/>
  <c r="AY34" i="29"/>
  <c r="EL34" i="29"/>
  <c r="CV34" i="29"/>
  <c r="AX34" i="29"/>
  <c r="EK34" i="29"/>
  <c r="CK34" i="29"/>
  <c r="AW34" i="29"/>
  <c r="EE34" i="29"/>
  <c r="CJ34" i="29"/>
  <c r="AV34" i="29"/>
  <c r="ED34" i="29"/>
  <c r="CI34" i="29"/>
  <c r="AM34" i="29"/>
  <c r="EA34" i="29"/>
  <c r="CC34" i="29"/>
  <c r="AE34" i="29"/>
  <c r="CE34" i="29"/>
  <c r="CA34" i="29"/>
  <c r="FG34" i="29"/>
  <c r="CD34" i="29"/>
  <c r="FF34" i="29"/>
  <c r="FE34" i="29"/>
  <c r="BZ34" i="29"/>
  <c r="FB34" i="29"/>
  <c r="BY34" i="29"/>
  <c r="EB34" i="29"/>
  <c r="BE34" i="29"/>
  <c r="DZ34" i="29"/>
  <c r="BC34" i="29"/>
  <c r="DY34" i="29"/>
  <c r="AZ34" i="29"/>
  <c r="DH34" i="29"/>
  <c r="AK34" i="29"/>
  <c r="DE34" i="29"/>
  <c r="DD34" i="29"/>
  <c r="DB34" i="29"/>
  <c r="EX34" i="29"/>
  <c r="EY34" i="29"/>
  <c r="FA34" i="29"/>
  <c r="EC34" i="29"/>
  <c r="AL34" i="29"/>
  <c r="DW34" i="29"/>
  <c r="DA34" i="29"/>
  <c r="CZ34" i="29"/>
  <c r="CY34" i="29"/>
  <c r="BK34" i="29"/>
  <c r="BJ34" i="29"/>
  <c r="BI34" i="29"/>
  <c r="BF34" i="29"/>
  <c r="J33" i="29"/>
  <c r="FC25" i="29"/>
  <c r="EV25" i="29"/>
  <c r="EB25" i="29"/>
  <c r="DH25" i="29"/>
  <c r="CN25" i="29"/>
  <c r="EM25" i="29"/>
  <c r="DR25" i="29"/>
  <c r="CW25" i="29"/>
  <c r="FH25" i="29"/>
  <c r="EL25" i="29"/>
  <c r="DQ25" i="29"/>
  <c r="CV25" i="29"/>
  <c r="EX25" i="29"/>
  <c r="EC25" i="29"/>
  <c r="DG25" i="29"/>
  <c r="EW25" i="29"/>
  <c r="EA25" i="29"/>
  <c r="DF25" i="29"/>
  <c r="EU25" i="29"/>
  <c r="DZ25" i="29"/>
  <c r="DE25" i="29"/>
  <c r="ET25" i="29"/>
  <c r="DY25" i="29"/>
  <c r="DD25" i="29"/>
  <c r="EG25" i="29"/>
  <c r="DA25" i="29"/>
  <c r="EF25" i="29"/>
  <c r="CZ25" i="29"/>
  <c r="EY25" i="29"/>
  <c r="DS25" i="29"/>
  <c r="CP25" i="29"/>
  <c r="ES25" i="29"/>
  <c r="DP25" i="29"/>
  <c r="CO25" i="29"/>
  <c r="AG25" i="29"/>
  <c r="ER25" i="29"/>
  <c r="DO25" i="29"/>
  <c r="CM25" i="29"/>
  <c r="AF25" i="29"/>
  <c r="EQ25" i="29"/>
  <c r="DN25" i="29"/>
  <c r="EP25" i="29"/>
  <c r="DM25" i="29"/>
  <c r="EK25" i="29"/>
  <c r="DJ25" i="29"/>
  <c r="CR25" i="29"/>
  <c r="EH25" i="29"/>
  <c r="EI25" i="29"/>
  <c r="CQ25" i="29"/>
  <c r="EE25" i="29"/>
  <c r="DT25" i="29"/>
  <c r="DL25" i="29"/>
  <c r="FG25" i="29"/>
  <c r="FE25" i="29"/>
  <c r="DC25" i="29"/>
  <c r="FD25" i="29"/>
  <c r="DB25" i="29"/>
  <c r="FB25" i="29"/>
  <c r="CY25" i="29"/>
  <c r="FA25" i="29"/>
  <c r="CX25" i="29"/>
  <c r="CS25" i="29"/>
  <c r="FF25" i="29"/>
  <c r="EZ25" i="29"/>
  <c r="EO25" i="29"/>
  <c r="AJ25" i="29"/>
  <c r="EN25" i="29"/>
  <c r="AI25" i="29"/>
  <c r="ED25" i="29"/>
  <c r="DI25" i="29"/>
  <c r="DX25" i="29"/>
  <c r="CU25" i="29"/>
  <c r="DW25" i="29"/>
  <c r="DV25" i="29"/>
  <c r="CT25" i="29"/>
  <c r="DU25" i="29"/>
  <c r="Q19" i="29"/>
  <c r="R19" i="29" s="1"/>
  <c r="S19" i="29" s="1"/>
  <c r="ES22" i="29"/>
  <c r="DY22" i="29"/>
  <c r="DE22" i="29"/>
  <c r="ER22" i="29"/>
  <c r="DX22" i="29"/>
  <c r="DD22" i="29"/>
  <c r="EW22" i="29"/>
  <c r="EA22" i="29"/>
  <c r="DC22" i="29"/>
  <c r="EV22" i="29"/>
  <c r="DZ22" i="29"/>
  <c r="DB22" i="29"/>
  <c r="FH22" i="29"/>
  <c r="EL22" i="29"/>
  <c r="DP22" i="29"/>
  <c r="CT22" i="29"/>
  <c r="FG22" i="29"/>
  <c r="DO22" i="29"/>
  <c r="CS22" i="29"/>
  <c r="FF22" i="29"/>
  <c r="DN22" i="29"/>
  <c r="CR22" i="29"/>
  <c r="FE22" i="29"/>
  <c r="EI22" i="29"/>
  <c r="DM22" i="29"/>
  <c r="CQ22" i="29"/>
  <c r="FD22" i="29"/>
  <c r="EH22" i="29"/>
  <c r="CP22" i="29"/>
  <c r="FA22" i="29"/>
  <c r="EE22" i="29"/>
  <c r="EX22" i="29"/>
  <c r="EU22" i="29"/>
  <c r="DJ22" i="29"/>
  <c r="EQ22" i="29"/>
  <c r="DH22" i="29"/>
  <c r="EF22" i="29"/>
  <c r="CX22" i="29"/>
  <c r="ED22" i="29"/>
  <c r="CW22" i="29"/>
  <c r="EC22" i="29"/>
  <c r="CV22" i="29"/>
  <c r="AG22" i="29"/>
  <c r="DW22" i="29"/>
  <c r="CO22" i="29"/>
  <c r="DV22" i="29"/>
  <c r="CN22" i="29"/>
  <c r="DU22" i="29"/>
  <c r="FC22" i="29"/>
  <c r="DT22" i="29"/>
  <c r="EG22" i="29"/>
  <c r="DQ22" i="29"/>
  <c r="DI22" i="29"/>
  <c r="EB22" i="29"/>
  <c r="DG22" i="29"/>
  <c r="DS22" i="29"/>
  <c r="DA22" i="29"/>
  <c r="DR22" i="29"/>
  <c r="DF22" i="29"/>
  <c r="CZ22" i="29"/>
  <c r="EN22" i="29"/>
  <c r="CY22" i="29"/>
  <c r="AJ22" i="29"/>
  <c r="CU22" i="29"/>
  <c r="FB22" i="29"/>
  <c r="EM22" i="29"/>
  <c r="EZ22" i="29"/>
  <c r="EY22" i="29"/>
  <c r="ET22" i="29"/>
  <c r="EP22" i="29"/>
  <c r="EO22" i="29"/>
  <c r="EU33" i="29"/>
  <c r="EA33" i="29"/>
  <c r="DG33" i="29"/>
  <c r="CM33" i="29"/>
  <c r="BS33" i="29"/>
  <c r="AY33" i="29"/>
  <c r="AE33" i="29"/>
  <c r="EP33" i="29"/>
  <c r="DU33" i="29"/>
  <c r="CZ33" i="29"/>
  <c r="CE33" i="29"/>
  <c r="BJ33" i="29"/>
  <c r="AO33" i="29"/>
  <c r="S33" i="29"/>
  <c r="EO33" i="29"/>
  <c r="DT33" i="29"/>
  <c r="CY33" i="29"/>
  <c r="CD33" i="29"/>
  <c r="BI33" i="29"/>
  <c r="AN33" i="29"/>
  <c r="FA33" i="29"/>
  <c r="EF33" i="29"/>
  <c r="DK33" i="29"/>
  <c r="CP33" i="29"/>
  <c r="BU33" i="29"/>
  <c r="AZ33" i="29"/>
  <c r="EK33" i="29"/>
  <c r="DM33" i="29"/>
  <c r="CN33" i="29"/>
  <c r="BO33" i="29"/>
  <c r="AQ33" i="29"/>
  <c r="FH33" i="29"/>
  <c r="EJ33" i="29"/>
  <c r="DL33" i="29"/>
  <c r="CL33" i="29"/>
  <c r="BN33" i="29"/>
  <c r="AP33" i="29"/>
  <c r="EX33" i="29"/>
  <c r="DY33" i="29"/>
  <c r="DA33" i="29"/>
  <c r="CA33" i="29"/>
  <c r="BC33" i="29"/>
  <c r="EW33" i="29"/>
  <c r="DX33" i="29"/>
  <c r="CX33" i="29"/>
  <c r="BZ33" i="29"/>
  <c r="BB33" i="29"/>
  <c r="EV33" i="29"/>
  <c r="DW33" i="29"/>
  <c r="CW33" i="29"/>
  <c r="BY33" i="29"/>
  <c r="BA33" i="29"/>
  <c r="ET33" i="29"/>
  <c r="DV33" i="29"/>
  <c r="CV33" i="29"/>
  <c r="BX33" i="29"/>
  <c r="AX33" i="29"/>
  <c r="ES33" i="29"/>
  <c r="DS33" i="29"/>
  <c r="CU33" i="29"/>
  <c r="BW33" i="29"/>
  <c r="AW33" i="29"/>
  <c r="ER33" i="29"/>
  <c r="DR33" i="29"/>
  <c r="CT33" i="29"/>
  <c r="BV33" i="29"/>
  <c r="AV33" i="29"/>
  <c r="EQ33" i="29"/>
  <c r="DQ33" i="29"/>
  <c r="CS33" i="29"/>
  <c r="BT33" i="29"/>
  <c r="AU33" i="29"/>
  <c r="EG33" i="29"/>
  <c r="CK33" i="29"/>
  <c r="AS33" i="29"/>
  <c r="EE33" i="29"/>
  <c r="CJ33" i="29"/>
  <c r="AR33" i="29"/>
  <c r="FE33" i="29"/>
  <c r="DJ33" i="29"/>
  <c r="BQ33" i="29"/>
  <c r="AF33" i="29"/>
  <c r="FD33" i="29"/>
  <c r="DI33" i="29"/>
  <c r="BP33" i="29"/>
  <c r="FC33" i="29"/>
  <c r="DH33" i="29"/>
  <c r="BM33" i="29"/>
  <c r="FB33" i="29"/>
  <c r="DF33" i="29"/>
  <c r="BL33" i="29"/>
  <c r="EZ33" i="29"/>
  <c r="DE33" i="29"/>
  <c r="BK33" i="29"/>
  <c r="EM33" i="29"/>
  <c r="DB33" i="29"/>
  <c r="BF33" i="29"/>
  <c r="M33" i="29"/>
  <c r="CO33" i="29"/>
  <c r="CI33" i="29"/>
  <c r="N33" i="29"/>
  <c r="FG33" i="29"/>
  <c r="CH33" i="29"/>
  <c r="FF33" i="29"/>
  <c r="CG33" i="29"/>
  <c r="EY33" i="29"/>
  <c r="CF33" i="29"/>
  <c r="ED33" i="29"/>
  <c r="BG33" i="29"/>
  <c r="EC33" i="29"/>
  <c r="BE33" i="29"/>
  <c r="EB33" i="29"/>
  <c r="BD33" i="29"/>
  <c r="DP33" i="29"/>
  <c r="AM33" i="29"/>
  <c r="DO33" i="29"/>
  <c r="AL33" i="29"/>
  <c r="DN33" i="29"/>
  <c r="AK33" i="29"/>
  <c r="DD33" i="29"/>
  <c r="AJ33" i="29"/>
  <c r="EI33" i="29"/>
  <c r="DZ33" i="29"/>
  <c r="EH33" i="29"/>
  <c r="DC33" i="29"/>
  <c r="EN33" i="29"/>
  <c r="EL33" i="29"/>
  <c r="CR33" i="29"/>
  <c r="CQ33" i="29"/>
  <c r="CC33" i="29"/>
  <c r="CB33" i="29"/>
  <c r="BR33" i="29"/>
  <c r="BH33" i="29"/>
  <c r="AT33" i="29"/>
  <c r="AH33" i="29"/>
  <c r="AG33" i="29"/>
  <c r="AI33" i="29"/>
  <c r="FG26" i="29"/>
  <c r="EM26" i="29"/>
  <c r="DS26" i="29"/>
  <c r="CY26" i="29"/>
  <c r="EN26" i="29"/>
  <c r="DR26" i="29"/>
  <c r="CW26" i="29"/>
  <c r="FH26" i="29"/>
  <c r="DO26" i="29"/>
  <c r="CS26" i="29"/>
  <c r="FF26" i="29"/>
  <c r="DN26" i="29"/>
  <c r="CR26" i="29"/>
  <c r="EW26" i="29"/>
  <c r="EA26" i="29"/>
  <c r="DE26" i="29"/>
  <c r="EV26" i="29"/>
  <c r="DZ26" i="29"/>
  <c r="DD26" i="29"/>
  <c r="EU26" i="29"/>
  <c r="DY26" i="29"/>
  <c r="DC26" i="29"/>
  <c r="ET26" i="29"/>
  <c r="DX26" i="29"/>
  <c r="DB26" i="29"/>
  <c r="EG26" i="29"/>
  <c r="DA26" i="29"/>
  <c r="EF26" i="29"/>
  <c r="CZ26" i="29"/>
  <c r="EZ26" i="29"/>
  <c r="DT26" i="29"/>
  <c r="CN26" i="29"/>
  <c r="EY26" i="29"/>
  <c r="DQ26" i="29"/>
  <c r="EX26" i="29"/>
  <c r="DP26" i="29"/>
  <c r="ES26" i="29"/>
  <c r="DM26" i="29"/>
  <c r="ER26" i="29"/>
  <c r="EO26" i="29"/>
  <c r="DI26" i="29"/>
  <c r="EH26" i="29"/>
  <c r="EE26" i="29"/>
  <c r="AG26" i="29"/>
  <c r="ED26" i="29"/>
  <c r="EC26" i="29"/>
  <c r="DJ26" i="29"/>
  <c r="DH26" i="29"/>
  <c r="FE26" i="29"/>
  <c r="DG26" i="29"/>
  <c r="FC26" i="29"/>
  <c r="CX26" i="29"/>
  <c r="FB26" i="29"/>
  <c r="CV26" i="29"/>
  <c r="FA26" i="29"/>
  <c r="CU26" i="29"/>
  <c r="EQ26" i="29"/>
  <c r="CT26" i="29"/>
  <c r="EP26" i="29"/>
  <c r="DV26" i="29"/>
  <c r="DU26" i="29"/>
  <c r="DF26" i="29"/>
  <c r="EL26" i="29"/>
  <c r="EI26" i="29"/>
  <c r="EB26" i="29"/>
  <c r="DW26" i="29"/>
  <c r="CQ26" i="29"/>
  <c r="CP26" i="29"/>
  <c r="CO26" i="29"/>
  <c r="AJ26" i="29"/>
  <c r="FD26" i="29"/>
  <c r="FG16" i="29"/>
  <c r="CY16" i="29"/>
  <c r="FF16" i="29"/>
  <c r="CX16" i="29"/>
  <c r="CU16" i="29"/>
  <c r="AG16" i="29"/>
  <c r="AF16" i="29"/>
  <c r="FH16" i="29"/>
  <c r="EY16" i="29"/>
  <c r="DZ16" i="29"/>
  <c r="DA16" i="29"/>
  <c r="DX16" i="29"/>
  <c r="DU16" i="29"/>
  <c r="EX16" i="29"/>
  <c r="DY16" i="29"/>
  <c r="CZ16" i="29"/>
  <c r="EW16" i="29"/>
  <c r="CW16" i="29"/>
  <c r="EU16" i="29"/>
  <c r="DT16" i="29"/>
  <c r="M16" i="29"/>
  <c r="DV16" i="29"/>
  <c r="N16" i="29"/>
  <c r="EV16" i="29"/>
  <c r="DW16" i="29"/>
  <c r="CV16" i="29"/>
  <c r="ET16" i="29"/>
  <c r="ES16" i="29"/>
  <c r="AM16" i="29"/>
  <c r="FE16" i="29"/>
  <c r="EC16" i="29"/>
  <c r="FA16" i="29"/>
  <c r="DB16" i="29"/>
  <c r="AL16" i="29"/>
  <c r="DC16" i="29"/>
  <c r="EI16" i="29"/>
  <c r="DJ16" i="29"/>
  <c r="AK16" i="29"/>
  <c r="DI16" i="29"/>
  <c r="AJ16" i="29"/>
  <c r="DG16" i="29"/>
  <c r="EH16" i="29"/>
  <c r="EF16" i="29"/>
  <c r="AH16" i="29"/>
  <c r="EZ16" i="29"/>
  <c r="EG16" i="29"/>
  <c r="DH16" i="29"/>
  <c r="AI16" i="29"/>
  <c r="FD16" i="29"/>
  <c r="EE16" i="29"/>
  <c r="DF16" i="29"/>
  <c r="AE16" i="29"/>
  <c r="FB16" i="29"/>
  <c r="FC16" i="29"/>
  <c r="ED16" i="29"/>
  <c r="DE16" i="29"/>
  <c r="DD16" i="29"/>
  <c r="EB16" i="29"/>
  <c r="EA16" i="29"/>
  <c r="EQ27" i="29"/>
  <c r="DW27" i="29"/>
  <c r="DC27" i="29"/>
  <c r="EZ27" i="29"/>
  <c r="EE27" i="29"/>
  <c r="DJ27" i="29"/>
  <c r="CO27" i="29"/>
  <c r="FG27" i="29"/>
  <c r="EK27" i="29"/>
  <c r="DO27" i="29"/>
  <c r="CS27" i="29"/>
  <c r="FF27" i="29"/>
  <c r="DN27" i="29"/>
  <c r="CR27" i="29"/>
  <c r="EV27" i="29"/>
  <c r="DZ27" i="29"/>
  <c r="DD27" i="29"/>
  <c r="EU27" i="29"/>
  <c r="DY27" i="29"/>
  <c r="DB27" i="29"/>
  <c r="ET27" i="29"/>
  <c r="DX27" i="29"/>
  <c r="DA27" i="29"/>
  <c r="ES27" i="29"/>
  <c r="DV27" i="29"/>
  <c r="CZ27" i="29"/>
  <c r="EP27" i="29"/>
  <c r="DT27" i="29"/>
  <c r="CX27" i="29"/>
  <c r="AJ27" i="29"/>
  <c r="EO27" i="29"/>
  <c r="EW27" i="29"/>
  <c r="ER27" i="29"/>
  <c r="DI27" i="29"/>
  <c r="ED27" i="29"/>
  <c r="CU27" i="29"/>
  <c r="AF27" i="29"/>
  <c r="EC27" i="29"/>
  <c r="CT27" i="29"/>
  <c r="EB27" i="29"/>
  <c r="CQ27" i="29"/>
  <c r="FH27" i="29"/>
  <c r="EA27" i="29"/>
  <c r="CP27" i="29"/>
  <c r="FE27" i="29"/>
  <c r="DU27" i="29"/>
  <c r="CN27" i="29"/>
  <c r="FB27" i="29"/>
  <c r="DQ27" i="29"/>
  <c r="EX27" i="29"/>
  <c r="CM27" i="29"/>
  <c r="EN27" i="29"/>
  <c r="AI27" i="29"/>
  <c r="EM27" i="29"/>
  <c r="EL27" i="29"/>
  <c r="AG27" i="29"/>
  <c r="DR27" i="29"/>
  <c r="DP27" i="29"/>
  <c r="DM27" i="29"/>
  <c r="DH27" i="29"/>
  <c r="DG27" i="29"/>
  <c r="DF27" i="29"/>
  <c r="FD27" i="29"/>
  <c r="DE27" i="29"/>
  <c r="CY27" i="29"/>
  <c r="CW27" i="29"/>
  <c r="CV27" i="29"/>
  <c r="FC27" i="29"/>
  <c r="EF27" i="29"/>
  <c r="FA27" i="29"/>
  <c r="DS27" i="29"/>
  <c r="EY27" i="29"/>
  <c r="EI27" i="29"/>
  <c r="EH27" i="29"/>
  <c r="DL27" i="29"/>
  <c r="EG27" i="29"/>
  <c r="J35" i="29"/>
  <c r="Q35" i="29"/>
  <c r="R35" i="29" s="1"/>
  <c r="S35" i="29" s="1"/>
  <c r="J36" i="29"/>
  <c r="Q21" i="29"/>
  <c r="R21" i="29" s="1"/>
  <c r="S21" i="29" s="1"/>
  <c r="CM20" i="29"/>
  <c r="CP19" i="29"/>
  <c r="CO19" i="29"/>
  <c r="T15" i="29" a="1"/>
  <c r="EK20" i="29" l="1"/>
  <c r="AF20" i="29"/>
  <c r="AI20" i="29"/>
  <c r="EN19" i="29"/>
  <c r="EM19" i="29"/>
  <c r="T15" i="29"/>
  <c r="O15" i="29" a="1"/>
  <c r="P15" i="29"/>
  <c r="AD15" i="29" l="1"/>
  <c r="AB15" i="29" a="1"/>
  <c r="AB15" i="29" s="1"/>
  <c r="O15" i="29"/>
  <c r="N15" i="29" s="1"/>
  <c r="I15" i="29"/>
  <c r="E15" i="29" s="1"/>
  <c r="FI15" i="29" s="1"/>
  <c r="AA15" i="29"/>
  <c r="M15" i="29" l="1"/>
  <c r="AM15" i="29"/>
  <c r="AK15" i="29"/>
  <c r="AH15" i="29"/>
  <c r="AF15" i="29"/>
  <c r="AL15" i="29"/>
  <c r="AI15" i="29"/>
  <c r="AG15" i="29"/>
  <c r="AE15" i="29"/>
  <c r="AJ15" i="29"/>
  <c r="V14" i="29" a="1"/>
  <c r="W14" i="29"/>
  <c r="X14" i="29"/>
  <c r="V14" i="29" l="1"/>
  <c r="T14" i="29" a="1"/>
  <c r="P14" i="29"/>
  <c r="O14" i="29" a="1"/>
  <c r="T14" i="29" l="1"/>
  <c r="O14" i="29"/>
  <c r="I14" i="29"/>
  <c r="E14" i="29" s="1"/>
  <c r="FI14" i="29" s="1"/>
  <c r="AB14" i="29" a="1"/>
  <c r="AA14" i="29"/>
  <c r="W13" i="29"/>
  <c r="X13" i="29"/>
  <c r="V13" i="29" a="1"/>
  <c r="AB14" i="29" l="1"/>
  <c r="V13" i="29"/>
  <c r="P13" i="29"/>
  <c r="T13" i="29" a="1"/>
  <c r="O13" i="29" a="1"/>
  <c r="T13" i="29" l="1"/>
  <c r="AD13" i="29"/>
  <c r="AB13" i="29" a="1"/>
  <c r="AB13" i="29" s="1"/>
  <c r="O13" i="29"/>
  <c r="I13" i="29"/>
  <c r="E13" i="29" s="1"/>
  <c r="FI13" i="29" s="1"/>
  <c r="AA13" i="29"/>
  <c r="AG13" i="29" l="1"/>
  <c r="AJ13" i="29"/>
  <c r="DL20" i="29"/>
  <c r="DO19" i="29"/>
  <c r="DN19" i="29"/>
  <c r="G24" i="24" l="1"/>
  <c r="U31" i="29" a="1"/>
  <c r="L31" i="29" a="1"/>
  <c r="L30" i="29" a="1"/>
  <c r="U29" i="29" a="1"/>
  <c r="L29" i="29" a="1"/>
  <c r="U28" i="29" a="1"/>
  <c r="L28" i="29" a="1"/>
  <c r="U27" i="29" a="1"/>
  <c r="L27" i="29" a="1"/>
  <c r="L26" i="29" a="1"/>
  <c r="U25" i="29" a="1"/>
  <c r="L25" i="29" a="1"/>
  <c r="L24" i="29" a="1"/>
  <c r="U23" i="29" a="1"/>
  <c r="L23" i="29" a="1"/>
  <c r="L22" i="29" a="1"/>
  <c r="U20" i="29" a="1"/>
  <c r="L20" i="29" a="1"/>
  <c r="U19" i="29" a="1"/>
  <c r="L19" i="29" a="1"/>
  <c r="U18" i="29" a="1"/>
  <c r="L18" i="29" a="1"/>
  <c r="U17" i="29" a="1"/>
  <c r="L17" i="29" a="1"/>
  <c r="U31" i="29" l="1"/>
  <c r="J31" i="29" s="1"/>
  <c r="L31" i="29"/>
  <c r="L30" i="29"/>
  <c r="U29" i="29"/>
  <c r="J29" i="29" s="1"/>
  <c r="L29" i="29"/>
  <c r="U28" i="29"/>
  <c r="J28" i="29" s="1"/>
  <c r="L28" i="29"/>
  <c r="U27" i="29"/>
  <c r="J27" i="29" s="1"/>
  <c r="L27" i="29"/>
  <c r="L26" i="29"/>
  <c r="U25" i="29"/>
  <c r="J25" i="29" s="1"/>
  <c r="L25" i="29"/>
  <c r="L24" i="29"/>
  <c r="U23" i="29"/>
  <c r="J23" i="29" s="1"/>
  <c r="L23" i="29"/>
  <c r="L22" i="29"/>
  <c r="U20" i="29"/>
  <c r="J20" i="29" s="1"/>
  <c r="L20" i="29"/>
  <c r="U19" i="29"/>
  <c r="J19" i="29" s="1"/>
  <c r="L19" i="29"/>
  <c r="L18" i="29"/>
  <c r="U18" i="29"/>
  <c r="J18" i="29" s="1"/>
  <c r="U17" i="29"/>
  <c r="J17" i="29" s="1"/>
  <c r="L17" i="29"/>
  <c r="U30" i="29" a="1"/>
  <c r="U26" i="29" a="1"/>
  <c r="U24" i="29" a="1"/>
  <c r="U22" i="29" a="1"/>
  <c r="U21" i="29" a="1"/>
  <c r="L21" i="29" a="1"/>
  <c r="W12" i="29"/>
  <c r="T12" i="29" a="1"/>
  <c r="O12" i="29" a="1"/>
  <c r="V12" i="29" a="1"/>
  <c r="U30" i="29" l="1"/>
  <c r="J30" i="29" s="1"/>
  <c r="U26" i="29"/>
  <c r="J26" i="29" s="1"/>
  <c r="U24" i="29"/>
  <c r="J24" i="29" s="1"/>
  <c r="U22" i="29"/>
  <c r="J22" i="29" s="1"/>
  <c r="U21" i="29"/>
  <c r="J21" i="29" s="1"/>
  <c r="L21" i="29"/>
  <c r="V12" i="29"/>
  <c r="T12" i="29"/>
  <c r="O12" i="29"/>
  <c r="G18" i="24" l="1"/>
  <c r="H40" i="2"/>
  <c r="G40" i="2"/>
  <c r="B40" i="2"/>
  <c r="H39" i="2"/>
  <c r="G39" i="2"/>
  <c r="B39" i="2"/>
  <c r="H38" i="2"/>
  <c r="G38" i="2"/>
  <c r="B38" i="2"/>
  <c r="H37" i="2"/>
  <c r="G37" i="2"/>
  <c r="B37" i="2"/>
  <c r="H36" i="2"/>
  <c r="G36" i="2"/>
  <c r="B36" i="2"/>
  <c r="H35" i="2"/>
  <c r="G35" i="2"/>
  <c r="B35" i="2"/>
  <c r="H34" i="2"/>
  <c r="G34" i="2"/>
  <c r="B34" i="2"/>
  <c r="H33" i="2"/>
  <c r="G33" i="2"/>
  <c r="B33" i="2"/>
  <c r="H32" i="2"/>
  <c r="G32" i="2"/>
  <c r="B32" i="2"/>
  <c r="H31" i="2"/>
  <c r="G31" i="2"/>
  <c r="B31" i="2"/>
  <c r="H30" i="2"/>
  <c r="G30" i="2"/>
  <c r="B30" i="2"/>
  <c r="H29" i="2"/>
  <c r="G29" i="2"/>
  <c r="B29" i="2"/>
  <c r="H28" i="2"/>
  <c r="G28" i="2"/>
  <c r="B28" i="2"/>
  <c r="H27" i="2"/>
  <c r="G27" i="2"/>
  <c r="B27" i="2"/>
  <c r="H26" i="2"/>
  <c r="G26" i="2"/>
  <c r="B26" i="2"/>
  <c r="H25" i="2"/>
  <c r="G25" i="2"/>
  <c r="B25" i="2"/>
  <c r="H24" i="2"/>
  <c r="G24" i="2"/>
  <c r="B24" i="2"/>
  <c r="H23" i="2"/>
  <c r="G23" i="2"/>
  <c r="B23" i="2"/>
  <c r="H22" i="2"/>
  <c r="G22" i="2"/>
  <c r="B22" i="2"/>
  <c r="H21" i="2"/>
  <c r="G21" i="2"/>
  <c r="B21" i="2"/>
  <c r="H20" i="2"/>
  <c r="G20" i="2"/>
  <c r="B20" i="2"/>
  <c r="H19" i="2"/>
  <c r="G19" i="2"/>
  <c r="B19" i="2"/>
  <c r="G18" i="2"/>
  <c r="B18" i="2"/>
  <c r="G17" i="2"/>
  <c r="B17" i="2"/>
  <c r="G16" i="2"/>
  <c r="B16" i="2"/>
  <c r="F14" i="2"/>
  <c r="B12" i="2"/>
  <c r="F6" i="2"/>
  <c r="F5" i="2"/>
  <c r="F4" i="2"/>
  <c r="A1" i="2"/>
  <c r="F34" i="24"/>
  <c r="F33" i="24"/>
  <c r="F32" i="24"/>
  <c r="F31" i="24"/>
  <c r="F30" i="24"/>
  <c r="F29" i="24"/>
  <c r="F28" i="24"/>
  <c r="F27" i="24"/>
  <c r="F26" i="24"/>
  <c r="F25" i="24"/>
  <c r="F24" i="24"/>
  <c r="F23" i="24"/>
  <c r="F22" i="24"/>
  <c r="F21" i="24"/>
  <c r="F20" i="24"/>
  <c r="E34" i="24"/>
  <c r="E33" i="24"/>
  <c r="E32" i="24"/>
  <c r="E31" i="24"/>
  <c r="E30" i="24"/>
  <c r="E29" i="24"/>
  <c r="E28" i="24"/>
  <c r="E27" i="24"/>
  <c r="E26" i="24"/>
  <c r="E25" i="24"/>
  <c r="E24" i="24"/>
  <c r="E23" i="24"/>
  <c r="E22" i="24"/>
  <c r="E21" i="24"/>
  <c r="D34" i="24"/>
  <c r="D33" i="24"/>
  <c r="D32" i="24"/>
  <c r="D31" i="24"/>
  <c r="D30" i="24"/>
  <c r="D29" i="24"/>
  <c r="D28" i="24"/>
  <c r="D27" i="24"/>
  <c r="D26" i="24"/>
  <c r="D25" i="24"/>
  <c r="D24" i="24"/>
  <c r="D23" i="24"/>
  <c r="D22" i="24"/>
  <c r="D21" i="24"/>
  <c r="I12" i="29"/>
  <c r="E20" i="24"/>
  <c r="C34" i="24"/>
  <c r="C33" i="24"/>
  <c r="C32" i="24"/>
  <c r="C31" i="24"/>
  <c r="C30" i="24"/>
  <c r="C29" i="24"/>
  <c r="C28" i="24"/>
  <c r="C27" i="24"/>
  <c r="C26" i="24"/>
  <c r="C25" i="24"/>
  <c r="C24" i="24"/>
  <c r="C23" i="24"/>
  <c r="C22" i="24"/>
  <c r="C21" i="24"/>
  <c r="C20" i="24"/>
  <c r="W4" i="29"/>
  <c r="W5" i="29" s="1"/>
  <c r="V4" i="29"/>
  <c r="V5" i="29" s="1"/>
  <c r="U4" i="29"/>
  <c r="U5" i="29" s="1"/>
  <c r="T4" i="29"/>
  <c r="T5" i="29" s="1"/>
  <c r="S4" i="29"/>
  <c r="R4" i="29"/>
  <c r="Q4" i="29"/>
  <c r="P4" i="29"/>
  <c r="X12" i="29"/>
  <c r="P12" i="29"/>
  <c r="D20" i="24" l="1"/>
  <c r="E12" i="29"/>
  <c r="FI12" i="29" s="1"/>
  <c r="AB12" i="29" a="1"/>
  <c r="AB12" i="29" s="1"/>
  <c r="F17" i="24"/>
  <c r="F18" i="24"/>
  <c r="F19" i="24"/>
  <c r="F15" i="24"/>
  <c r="D17" i="24"/>
  <c r="D18" i="24"/>
  <c r="D19" i="24"/>
  <c r="D15" i="24"/>
  <c r="AD12" i="29"/>
  <c r="C15" i="24"/>
  <c r="C19" i="24"/>
  <c r="C18" i="24"/>
  <c r="C17" i="24"/>
  <c r="I5" i="29"/>
  <c r="AA12" i="29"/>
  <c r="AQ8" i="29" l="1"/>
  <c r="AP8" i="29"/>
  <c r="AO8" i="29"/>
  <c r="AN10" i="29"/>
  <c r="AN8" i="29"/>
  <c r="AN16" i="29"/>
  <c r="AN17" i="29"/>
  <c r="AN18" i="29"/>
  <c r="AN19" i="29"/>
  <c r="AN20" i="29"/>
  <c r="AN21" i="29"/>
  <c r="AN22" i="29"/>
  <c r="AN23" i="29"/>
  <c r="AN24" i="29"/>
  <c r="AN25" i="29"/>
  <c r="AN26" i="29"/>
  <c r="AN27" i="29"/>
  <c r="AN28" i="29"/>
  <c r="AN29" i="29"/>
  <c r="AN30" i="29"/>
  <c r="AN31" i="29"/>
  <c r="L14" i="29" a="1"/>
  <c r="L15" i="29" a="1"/>
  <c r="L16" i="29" a="1"/>
  <c r="AN13" i="29"/>
  <c r="AN14" i="29"/>
  <c r="AN15" i="29"/>
  <c r="AN12" i="29"/>
  <c r="L15" i="29" l="1"/>
  <c r="L14" i="29"/>
  <c r="L16" i="29"/>
  <c r="AO10" i="29"/>
  <c r="A5" i="28"/>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F16" i="24"/>
  <c r="D16" i="24"/>
  <c r="C16" i="24"/>
  <c r="DK10" i="29"/>
  <c r="CL10" i="29"/>
  <c r="CL31" i="29"/>
  <c r="CL30" i="29"/>
  <c r="CL29" i="29"/>
  <c r="CL28" i="29"/>
  <c r="CL27" i="29"/>
  <c r="CL26" i="29"/>
  <c r="CL25" i="29"/>
  <c r="CL24" i="29"/>
  <c r="CL23" i="29"/>
  <c r="CL22" i="29"/>
  <c r="CL21" i="29"/>
  <c r="CL20" i="29"/>
  <c r="CL19" i="29"/>
  <c r="CL18" i="29"/>
  <c r="CL17" i="29"/>
  <c r="CL16" i="29"/>
  <c r="AO31" i="29"/>
  <c r="AO30" i="29"/>
  <c r="AO29" i="29"/>
  <c r="AO28" i="29"/>
  <c r="AO27" i="29"/>
  <c r="AO26" i="29"/>
  <c r="AO25" i="29"/>
  <c r="AO24" i="29"/>
  <c r="AO23" i="29"/>
  <c r="AO22" i="29"/>
  <c r="AO21" i="29"/>
  <c r="AO20" i="29"/>
  <c r="AO19" i="29"/>
  <c r="AO18" i="29"/>
  <c r="AO17" i="29"/>
  <c r="AO16" i="29"/>
  <c r="DK31" i="29"/>
  <c r="DK30" i="29"/>
  <c r="DK29" i="29"/>
  <c r="DK28" i="29"/>
  <c r="DK27" i="29"/>
  <c r="DK26" i="29"/>
  <c r="DK25" i="29"/>
  <c r="DK24" i="29"/>
  <c r="DK23" i="29"/>
  <c r="DK22" i="29"/>
  <c r="DK21" i="29"/>
  <c r="DK20" i="29"/>
  <c r="DK19" i="29"/>
  <c r="DK18" i="29"/>
  <c r="DK17" i="29"/>
  <c r="DK16" i="29"/>
  <c r="U15" i="29" a="1"/>
  <c r="U14" i="29" a="1"/>
  <c r="U16" i="29" a="1"/>
  <c r="DK15" i="29"/>
  <c r="DK14" i="29"/>
  <c r="AO13" i="29"/>
  <c r="AO14" i="29"/>
  <c r="AO15" i="29"/>
  <c r="CL13" i="29"/>
  <c r="CL14" i="29"/>
  <c r="CL15" i="29"/>
  <c r="DK12" i="29"/>
  <c r="CL12" i="29"/>
  <c r="AO12" i="29"/>
  <c r="N17" i="29" l="1"/>
  <c r="N20" i="29"/>
  <c r="N25" i="29"/>
  <c r="N27" i="29"/>
  <c r="N28" i="29"/>
  <c r="N29" i="29"/>
  <c r="EJ16" i="29"/>
  <c r="AH17" i="29"/>
  <c r="AL17" i="29" s="1"/>
  <c r="G20" i="24" s="1"/>
  <c r="EJ17" i="29"/>
  <c r="AM17" i="29" s="1"/>
  <c r="AE17" i="29"/>
  <c r="AK17" i="29" s="1"/>
  <c r="EJ18" i="29"/>
  <c r="AH18" i="29"/>
  <c r="AE18" i="29"/>
  <c r="AH19" i="29"/>
  <c r="EJ19" i="29"/>
  <c r="AE19" i="29"/>
  <c r="AH20" i="29"/>
  <c r="AL20" i="29" s="1"/>
  <c r="G23" i="24" s="1"/>
  <c r="AE20" i="29"/>
  <c r="AK20" i="29" s="1"/>
  <c r="EJ20" i="29"/>
  <c r="AM20" i="29" s="1"/>
  <c r="EJ21" i="29"/>
  <c r="AH22" i="29"/>
  <c r="AE22" i="29"/>
  <c r="EJ22" i="29"/>
  <c r="AH23" i="29"/>
  <c r="AE23" i="29"/>
  <c r="EJ23" i="29"/>
  <c r="AE24" i="29"/>
  <c r="EJ24" i="29"/>
  <c r="AH24" i="29"/>
  <c r="AH25" i="29"/>
  <c r="AL25" i="29" s="1"/>
  <c r="G28" i="24" s="1"/>
  <c r="EJ25" i="29"/>
  <c r="AM25" i="29" s="1"/>
  <c r="AE25" i="29"/>
  <c r="AK25" i="29" s="1"/>
  <c r="EJ26" i="29"/>
  <c r="AH26" i="29"/>
  <c r="AE26" i="29"/>
  <c r="AE27" i="29"/>
  <c r="AK27" i="29" s="1"/>
  <c r="EJ27" i="29"/>
  <c r="AM27" i="29" s="1"/>
  <c r="AH27" i="29"/>
  <c r="AL27" i="29" s="1"/>
  <c r="G30" i="24" s="1"/>
  <c r="AE28" i="29"/>
  <c r="AK28" i="29" s="1"/>
  <c r="AH28" i="29"/>
  <c r="AL28" i="29" s="1"/>
  <c r="G31" i="24" s="1"/>
  <c r="EJ28" i="29"/>
  <c r="AM28" i="29" s="1"/>
  <c r="AE29" i="29"/>
  <c r="AK29" i="29" s="1"/>
  <c r="EJ29" i="29"/>
  <c r="AM29" i="29" s="1"/>
  <c r="AH29" i="29"/>
  <c r="AL29" i="29" s="1"/>
  <c r="G32" i="24" s="1"/>
  <c r="AE30" i="29"/>
  <c r="AH30" i="29"/>
  <c r="EJ30" i="29"/>
  <c r="EJ31" i="29"/>
  <c r="AE31" i="29"/>
  <c r="AH31" i="29"/>
  <c r="M17" i="29"/>
  <c r="M20" i="29"/>
  <c r="M25" i="29"/>
  <c r="M27" i="29"/>
  <c r="M28" i="29"/>
  <c r="M29" i="29"/>
  <c r="U14" i="29"/>
  <c r="J14" i="29" s="1"/>
  <c r="E17" i="24" s="1"/>
  <c r="U15" i="29"/>
  <c r="J15" i="29" s="1"/>
  <c r="E18" i="24" s="1"/>
  <c r="AD16" i="29"/>
  <c r="U16" i="29"/>
  <c r="J16" i="29" s="1"/>
  <c r="E19" i="24" s="1"/>
  <c r="AH14" i="29"/>
  <c r="AE14" i="29"/>
  <c r="AH13" i="29"/>
  <c r="AE13" i="29"/>
  <c r="EJ15" i="29"/>
  <c r="EJ14" i="29"/>
  <c r="EJ13" i="29"/>
  <c r="G19" i="24"/>
  <c r="EJ12" i="29"/>
  <c r="AH12" i="29"/>
  <c r="AE12" i="29"/>
  <c r="DL10" i="29"/>
  <c r="CM10" i="29"/>
  <c r="AQ9" i="29"/>
  <c r="AP9" i="29"/>
  <c r="AQ10" i="29"/>
  <c r="AP10" i="29"/>
  <c r="AP20" i="29"/>
  <c r="AQ20" i="29"/>
  <c r="DL31" i="29"/>
  <c r="DL30" i="29"/>
  <c r="DL26" i="29"/>
  <c r="DL24" i="29"/>
  <c r="DL23" i="29"/>
  <c r="DL22" i="29"/>
  <c r="DL21" i="29"/>
  <c r="DL19" i="29"/>
  <c r="DL18" i="29"/>
  <c r="DL16" i="29"/>
  <c r="AQ31" i="29"/>
  <c r="AQ30" i="29"/>
  <c r="AQ26" i="29"/>
  <c r="AQ24" i="29"/>
  <c r="AQ23" i="29"/>
  <c r="AQ22" i="29"/>
  <c r="AQ21" i="29"/>
  <c r="AQ19" i="29"/>
  <c r="AQ18" i="29"/>
  <c r="AQ16" i="29"/>
  <c r="AP31" i="29"/>
  <c r="AP30" i="29"/>
  <c r="AP26" i="29"/>
  <c r="AP24" i="29"/>
  <c r="AP23" i="29"/>
  <c r="AP22" i="29"/>
  <c r="AP21" i="29"/>
  <c r="AP19" i="29"/>
  <c r="AP18" i="29"/>
  <c r="AP16" i="29"/>
  <c r="CM31" i="29"/>
  <c r="CM30" i="29"/>
  <c r="CM26" i="29"/>
  <c r="CM24" i="29"/>
  <c r="CM23" i="29"/>
  <c r="CM22" i="29"/>
  <c r="CM21" i="29"/>
  <c r="CM19" i="29"/>
  <c r="CM18" i="29"/>
  <c r="CM16" i="29"/>
  <c r="DL15" i="29"/>
  <c r="DL14" i="29"/>
  <c r="CM13" i="29"/>
  <c r="CM14" i="29"/>
  <c r="CM15" i="29"/>
  <c r="AQ13" i="29"/>
  <c r="AQ14" i="29"/>
  <c r="AQ15" i="29"/>
  <c r="AP15" i="29"/>
  <c r="AP14" i="29"/>
  <c r="AP13" i="29"/>
  <c r="AQ12" i="29"/>
  <c r="CM12" i="29"/>
  <c r="DL12" i="29"/>
  <c r="AQ25" i="29" l="1"/>
  <c r="AQ28" i="29"/>
  <c r="AQ27" i="29"/>
  <c r="AQ29" i="29"/>
  <c r="AQ17" i="29"/>
  <c r="AP28" i="29"/>
  <c r="AP25" i="29"/>
  <c r="AP17" i="29"/>
  <c r="AP27" i="29"/>
  <c r="AP29" i="29"/>
  <c r="AD20" i="29"/>
  <c r="M18" i="29"/>
  <c r="M22" i="29"/>
  <c r="M24" i="29"/>
  <c r="M26" i="29"/>
  <c r="M30" i="29"/>
  <c r="EK16" i="29"/>
  <c r="AF18" i="29"/>
  <c r="AK18" i="29" s="1"/>
  <c r="EK18" i="29"/>
  <c r="EK19" i="29"/>
  <c r="AF19" i="29"/>
  <c r="EK21" i="29"/>
  <c r="AF22" i="29"/>
  <c r="AK22" i="29" s="1"/>
  <c r="EK22" i="29"/>
  <c r="AC22" i="29" s="1"/>
  <c r="Q22" i="29" s="1"/>
  <c r="R22" i="29" s="1"/>
  <c r="S22" i="29" s="1"/>
  <c r="AF23" i="29"/>
  <c r="EK23" i="29"/>
  <c r="EK24" i="29"/>
  <c r="AM24" i="29" s="1"/>
  <c r="AF24" i="29"/>
  <c r="EK26" i="29"/>
  <c r="AF26" i="29"/>
  <c r="AK26" i="29" s="1"/>
  <c r="AF30" i="29"/>
  <c r="AK30" i="29" s="1"/>
  <c r="EK30" i="29"/>
  <c r="EK31" i="29"/>
  <c r="AF31" i="29"/>
  <c r="AI18" i="29"/>
  <c r="AL18" i="29" s="1"/>
  <c r="G21" i="24" s="1"/>
  <c r="AI19" i="29"/>
  <c r="AI22" i="29"/>
  <c r="AL22" i="29" s="1"/>
  <c r="G25" i="24" s="1"/>
  <c r="AI23" i="29"/>
  <c r="AI24" i="29"/>
  <c r="AL24" i="29" s="1"/>
  <c r="G27" i="24" s="1"/>
  <c r="AI26" i="29"/>
  <c r="AL26" i="29" s="1"/>
  <c r="G29" i="24" s="1"/>
  <c r="AI30" i="29"/>
  <c r="AL30" i="29" s="1"/>
  <c r="G33" i="24" s="1"/>
  <c r="AI31" i="29"/>
  <c r="N18" i="29"/>
  <c r="N22" i="29"/>
  <c r="N24" i="29"/>
  <c r="N26" i="29"/>
  <c r="N30" i="29"/>
  <c r="AC20" i="29"/>
  <c r="AF14" i="29"/>
  <c r="AI14" i="29"/>
  <c r="AF13" i="29"/>
  <c r="AK13" i="29" s="1"/>
  <c r="AI13" i="29"/>
  <c r="AL13" i="29" s="1"/>
  <c r="G16" i="24" s="1"/>
  <c r="M13" i="29"/>
  <c r="EK13" i="29"/>
  <c r="AM13" i="29" s="1"/>
  <c r="EK14" i="29"/>
  <c r="EK15" i="29"/>
  <c r="EJ7" i="29"/>
  <c r="AR10" i="29"/>
  <c r="AS10" i="29"/>
  <c r="CN10" i="29"/>
  <c r="DM10" i="29"/>
  <c r="AR9" i="29"/>
  <c r="AS9" i="29"/>
  <c r="G7" i="29"/>
  <c r="I2" i="29"/>
  <c r="I9" i="29"/>
  <c r="G5" i="29"/>
  <c r="F5" i="29"/>
  <c r="E5" i="29"/>
  <c r="D5" i="29"/>
  <c r="AS31" i="29"/>
  <c r="AS23" i="29"/>
  <c r="AS21" i="29"/>
  <c r="AS19" i="29"/>
  <c r="AS16" i="29"/>
  <c r="AR31" i="29"/>
  <c r="AR23" i="29"/>
  <c r="AR21" i="29"/>
  <c r="AR19" i="29"/>
  <c r="AR16" i="29"/>
  <c r="DM31" i="29"/>
  <c r="DM23" i="29"/>
  <c r="DM21" i="29"/>
  <c r="DM19" i="29"/>
  <c r="DM16" i="29"/>
  <c r="CN31" i="29"/>
  <c r="CN23" i="29"/>
  <c r="CN21" i="29"/>
  <c r="CN19" i="29"/>
  <c r="CN16" i="29"/>
  <c r="AS13" i="29"/>
  <c r="AS14" i="29"/>
  <c r="AS15" i="29"/>
  <c r="AR15" i="29"/>
  <c r="AR14" i="29"/>
  <c r="AR13" i="29"/>
  <c r="CN13" i="29"/>
  <c r="CN14" i="29"/>
  <c r="CN15" i="29"/>
  <c r="DM15" i="29"/>
  <c r="DM14" i="29"/>
  <c r="DM13" i="29"/>
  <c r="AP12" i="29"/>
  <c r="DM12" i="29"/>
  <c r="CN12" i="29"/>
  <c r="AR20" i="29" l="1"/>
  <c r="AR28" i="29"/>
  <c r="AR29" i="29"/>
  <c r="AR24" i="29"/>
  <c r="AR27" i="29"/>
  <c r="AR22" i="29"/>
  <c r="AR30" i="29"/>
  <c r="AR26" i="29"/>
  <c r="AR17" i="29"/>
  <c r="AR18" i="29"/>
  <c r="AR25" i="29"/>
  <c r="AS20" i="29"/>
  <c r="AS29" i="29"/>
  <c r="AS18" i="29"/>
  <c r="AS17" i="29"/>
  <c r="AS24" i="29"/>
  <c r="AS22" i="29"/>
  <c r="AS25" i="29"/>
  <c r="AS26" i="29"/>
  <c r="AS27" i="29"/>
  <c r="AS30" i="29"/>
  <c r="AS28" i="29"/>
  <c r="Q20" i="29"/>
  <c r="R20" i="29" s="1"/>
  <c r="S20" i="29" s="1"/>
  <c r="AM22" i="29"/>
  <c r="M19" i="29"/>
  <c r="M23" i="29"/>
  <c r="M31" i="29"/>
  <c r="N19" i="29"/>
  <c r="N23" i="29"/>
  <c r="N31" i="29"/>
  <c r="EL16" i="29"/>
  <c r="AG19" i="29"/>
  <c r="AK19" i="29" s="1"/>
  <c r="EL19" i="29"/>
  <c r="AM19" i="29" s="1"/>
  <c r="EL21" i="29"/>
  <c r="EL23" i="29"/>
  <c r="AM23" i="29" s="1"/>
  <c r="AG23" i="29"/>
  <c r="AK23" i="29" s="1"/>
  <c r="EL31" i="29"/>
  <c r="AC31" i="29" s="1"/>
  <c r="AG31" i="29"/>
  <c r="AK31" i="29" s="1"/>
  <c r="AJ19" i="29"/>
  <c r="AL19" i="29" s="1"/>
  <c r="G22" i="24" s="1"/>
  <c r="AJ23" i="29"/>
  <c r="AL23" i="29" s="1"/>
  <c r="G26" i="24" s="1"/>
  <c r="AJ31" i="29"/>
  <c r="AL31" i="29" s="1"/>
  <c r="G34" i="24" s="1"/>
  <c r="AK24" i="29"/>
  <c r="AM30" i="29"/>
  <c r="AD30" i="29"/>
  <c r="AC30" i="29"/>
  <c r="AC18" i="29"/>
  <c r="AM18" i="29"/>
  <c r="AD18" i="29"/>
  <c r="AM26" i="29"/>
  <c r="AC26" i="29"/>
  <c r="N14" i="29"/>
  <c r="M14" i="29"/>
  <c r="AG14" i="29"/>
  <c r="AK14" i="29" s="1"/>
  <c r="AJ14" i="29"/>
  <c r="AL14" i="29" s="1"/>
  <c r="G17" i="24" s="1"/>
  <c r="EL13" i="29"/>
  <c r="EL14" i="29"/>
  <c r="AM14" i="29" s="1"/>
  <c r="EL15" i="29"/>
  <c r="AI12" i="29"/>
  <c r="AF12" i="29"/>
  <c r="EK12" i="29"/>
  <c r="M12" i="29"/>
  <c r="N12" i="29"/>
  <c r="CO10" i="29"/>
  <c r="AU10" i="29"/>
  <c r="DN10" i="29"/>
  <c r="AT10" i="29"/>
  <c r="AU9" i="29"/>
  <c r="AT9" i="29"/>
  <c r="DN12" i="29"/>
  <c r="CO12" i="29"/>
  <c r="AU19" i="29"/>
  <c r="AT19" i="29"/>
  <c r="AU21" i="29"/>
  <c r="AU16" i="29"/>
  <c r="DN21" i="29"/>
  <c r="DN16" i="29"/>
  <c r="CO21" i="29"/>
  <c r="CO16" i="29"/>
  <c r="AT21" i="29"/>
  <c r="AT16" i="29"/>
  <c r="DL13" i="29"/>
  <c r="DK13" i="29"/>
  <c r="CO13" i="29"/>
  <c r="CO14" i="29"/>
  <c r="CO15" i="29"/>
  <c r="DN15" i="29"/>
  <c r="DN14" i="29"/>
  <c r="DN13" i="29"/>
  <c r="AU13" i="29"/>
  <c r="AU14" i="29"/>
  <c r="AU15" i="29"/>
  <c r="AT15" i="29"/>
  <c r="AT14" i="29"/>
  <c r="AT13" i="29"/>
  <c r="AR12" i="29"/>
  <c r="AS12" i="29"/>
  <c r="AT24" i="29" l="1"/>
  <c r="AT31" i="29"/>
  <c r="AT20" i="29"/>
  <c r="AT26" i="29"/>
  <c r="AT18" i="29"/>
  <c r="AT22" i="29"/>
  <c r="AT27" i="29"/>
  <c r="AT25" i="29"/>
  <c r="AT30" i="29"/>
  <c r="AT28" i="29"/>
  <c r="AT17" i="29"/>
  <c r="AT29" i="29"/>
  <c r="AT23" i="29"/>
  <c r="AU25" i="29"/>
  <c r="AU31" i="29"/>
  <c r="AU22" i="29"/>
  <c r="AU18" i="29"/>
  <c r="AU27" i="29"/>
  <c r="AU26" i="29"/>
  <c r="AU23" i="29"/>
  <c r="AU30" i="29"/>
  <c r="AU17" i="29"/>
  <c r="AU28" i="29"/>
  <c r="AU20" i="29"/>
  <c r="AU29" i="29"/>
  <c r="AU24" i="29"/>
  <c r="AC23" i="29"/>
  <c r="Q23" i="29" s="1"/>
  <c r="R23" i="29" s="1"/>
  <c r="S23" i="29" s="1"/>
  <c r="EM16" i="29"/>
  <c r="EM21" i="29"/>
  <c r="Q31" i="29"/>
  <c r="R31" i="29" s="1"/>
  <c r="S31" i="29" s="1"/>
  <c r="AM31" i="29"/>
  <c r="Q30" i="29"/>
  <c r="R30" i="29" s="1"/>
  <c r="S30" i="29" s="1"/>
  <c r="Q26" i="29"/>
  <c r="R26" i="29" s="1"/>
  <c r="S26" i="29" s="1"/>
  <c r="Q18" i="29"/>
  <c r="R18" i="29" s="1"/>
  <c r="S18" i="29" s="1"/>
  <c r="N13" i="29"/>
  <c r="EM13" i="29"/>
  <c r="EM14" i="29"/>
  <c r="EM15" i="29"/>
  <c r="AG12" i="29"/>
  <c r="AJ12" i="29"/>
  <c r="AL12" i="29" s="1"/>
  <c r="G15" i="24" s="1"/>
  <c r="EL12" i="29"/>
  <c r="AM12" i="29" s="1"/>
  <c r="AV10" i="29"/>
  <c r="DO10" i="29"/>
  <c r="AW10" i="29"/>
  <c r="CP10" i="29"/>
  <c r="AV9" i="29"/>
  <c r="AW9" i="29"/>
  <c r="H31" i="28"/>
  <c r="DO12" i="29"/>
  <c r="AT12" i="29"/>
  <c r="AU12" i="29"/>
  <c r="CP12" i="29"/>
  <c r="AV19" i="29"/>
  <c r="AW19" i="29"/>
  <c r="CP21" i="29"/>
  <c r="CP16" i="29"/>
  <c r="DO21" i="29"/>
  <c r="DO16" i="29"/>
  <c r="AW21" i="29"/>
  <c r="AW16" i="29"/>
  <c r="AV21" i="29"/>
  <c r="AV16" i="29"/>
  <c r="AV15" i="29"/>
  <c r="AV14" i="29"/>
  <c r="AV13" i="29"/>
  <c r="DO15" i="29"/>
  <c r="DO14" i="29"/>
  <c r="DO13" i="29"/>
  <c r="AW13" i="29"/>
  <c r="AW14" i="29"/>
  <c r="AW15" i="29"/>
  <c r="CP13" i="29"/>
  <c r="CP14" i="29"/>
  <c r="CP15" i="29"/>
  <c r="AW22" i="29" l="1"/>
  <c r="AW23" i="29"/>
  <c r="AW28" i="29"/>
  <c r="AW17" i="29"/>
  <c r="AW24" i="29"/>
  <c r="AW26" i="29"/>
  <c r="AW20" i="29"/>
  <c r="AW29" i="29"/>
  <c r="AW25" i="29"/>
  <c r="AW30" i="29"/>
  <c r="AW18" i="29"/>
  <c r="AW31" i="29"/>
  <c r="AW27" i="29"/>
  <c r="AV27" i="29"/>
  <c r="AV30" i="29"/>
  <c r="AV26" i="29"/>
  <c r="AV28" i="29"/>
  <c r="AV22" i="29"/>
  <c r="AV23" i="29"/>
  <c r="AV17" i="29"/>
  <c r="AV31" i="29"/>
  <c r="AV24" i="29"/>
  <c r="AV18" i="29"/>
  <c r="AV29" i="29"/>
  <c r="AV25" i="29"/>
  <c r="AV20" i="29"/>
  <c r="EN16" i="29"/>
  <c r="EN21" i="29"/>
  <c r="EN13" i="29"/>
  <c r="EN14" i="29"/>
  <c r="EN15" i="29"/>
  <c r="AK12" i="29"/>
  <c r="EM12" i="29"/>
  <c r="CQ10" i="29"/>
  <c r="AY10" i="29"/>
  <c r="DP10" i="29"/>
  <c r="AX10" i="29"/>
  <c r="AX9" i="29"/>
  <c r="AY9" i="29"/>
  <c r="CQ12" i="29"/>
  <c r="AV12" i="29"/>
  <c r="AW12" i="29"/>
  <c r="DP12" i="29"/>
  <c r="CQ16" i="29"/>
  <c r="AX16" i="29"/>
  <c r="AY16" i="29"/>
  <c r="DP16" i="29"/>
  <c r="CQ13" i="29"/>
  <c r="CQ14" i="29"/>
  <c r="CQ15" i="29"/>
  <c r="AY13" i="29"/>
  <c r="AY14" i="29"/>
  <c r="AY15" i="29"/>
  <c r="DP15" i="29"/>
  <c r="DP14" i="29"/>
  <c r="DP13" i="29"/>
  <c r="AX15" i="29"/>
  <c r="AX14" i="29"/>
  <c r="AX13" i="29"/>
  <c r="L13" i="29" a="1"/>
  <c r="AY24" i="29" l="1"/>
  <c r="AY26" i="29"/>
  <c r="AY21" i="29"/>
  <c r="AY30" i="29"/>
  <c r="AY20" i="29"/>
  <c r="AY27" i="29"/>
  <c r="AY25" i="29"/>
  <c r="AY17" i="29"/>
  <c r="AY29" i="29"/>
  <c r="AY23" i="29"/>
  <c r="AY28" i="29"/>
  <c r="AY18" i="29"/>
  <c r="AY19" i="29"/>
  <c r="AY31" i="29"/>
  <c r="AY22" i="29"/>
  <c r="AX17" i="29"/>
  <c r="AX18" i="29"/>
  <c r="AX22" i="29"/>
  <c r="AX19" i="29"/>
  <c r="AX24" i="29"/>
  <c r="AX25" i="29"/>
  <c r="AX29" i="29"/>
  <c r="AX28" i="29"/>
  <c r="AX27" i="29"/>
  <c r="AX30" i="29"/>
  <c r="AX26" i="29"/>
  <c r="AX31" i="29"/>
  <c r="AX20" i="29"/>
  <c r="AX21" i="29"/>
  <c r="AX23" i="29"/>
  <c r="EO16" i="29"/>
  <c r="L13" i="29"/>
  <c r="EO13" i="29"/>
  <c r="EO14" i="29"/>
  <c r="EO15" i="29"/>
  <c r="EN12" i="29"/>
  <c r="DQ10" i="29"/>
  <c r="CR10" i="29"/>
  <c r="AZ10" i="29"/>
  <c r="BA10" i="29"/>
  <c r="AZ9" i="29"/>
  <c r="BA9" i="29"/>
  <c r="A1" i="1"/>
  <c r="CR12" i="29"/>
  <c r="DQ12" i="29"/>
  <c r="AX12" i="29"/>
  <c r="AY12" i="29"/>
  <c r="CR16" i="29"/>
  <c r="BA16" i="29"/>
  <c r="DQ16" i="29"/>
  <c r="AZ16" i="29"/>
  <c r="DQ15" i="29"/>
  <c r="DQ14" i="29"/>
  <c r="DQ13" i="29"/>
  <c r="BA13" i="29"/>
  <c r="BA14" i="29"/>
  <c r="BA15" i="29"/>
  <c r="CR13" i="29"/>
  <c r="CR14" i="29"/>
  <c r="CR15" i="29"/>
  <c r="AZ15" i="29"/>
  <c r="AZ14" i="29"/>
  <c r="AZ13" i="29"/>
  <c r="U13" i="29" a="1"/>
  <c r="BA28" i="29" l="1"/>
  <c r="BA25" i="29"/>
  <c r="BA26" i="29"/>
  <c r="BA21" i="29"/>
  <c r="BA22" i="29"/>
  <c r="BA18" i="29"/>
  <c r="BA17" i="29"/>
  <c r="BA23" i="29"/>
  <c r="BA27" i="29"/>
  <c r="BA20" i="29"/>
  <c r="BA24" i="29"/>
  <c r="BA19" i="29"/>
  <c r="BA31" i="29"/>
  <c r="BA30" i="29"/>
  <c r="BA29" i="29"/>
  <c r="AZ27" i="29"/>
  <c r="AZ30" i="29"/>
  <c r="AZ20" i="29"/>
  <c r="AZ21" i="29"/>
  <c r="AZ29" i="29"/>
  <c r="AZ19" i="29"/>
  <c r="AZ18" i="29"/>
  <c r="AZ24" i="29"/>
  <c r="AZ28" i="29"/>
  <c r="AZ25" i="29"/>
  <c r="AZ26" i="29"/>
  <c r="AZ23" i="29"/>
  <c r="AZ22" i="29"/>
  <c r="AZ17" i="29"/>
  <c r="AZ31" i="29"/>
  <c r="EP16" i="29"/>
  <c r="U13" i="29"/>
  <c r="J13" i="29" s="1"/>
  <c r="E16" i="24" s="1"/>
  <c r="EP13" i="29"/>
  <c r="EP14" i="29"/>
  <c r="EP15" i="29"/>
  <c r="EO12" i="29"/>
  <c r="BC10" i="29"/>
  <c r="CS10" i="29"/>
  <c r="DR10" i="29"/>
  <c r="BB10" i="29"/>
  <c r="BB9" i="29"/>
  <c r="BC9" i="29"/>
  <c r="B9" i="26"/>
  <c r="DR12" i="29"/>
  <c r="AZ12" i="29"/>
  <c r="BA12" i="29"/>
  <c r="CS12" i="29"/>
  <c r="BC16" i="29"/>
  <c r="CS16" i="29"/>
  <c r="DR16" i="29"/>
  <c r="BB16" i="29"/>
  <c r="BC13" i="29"/>
  <c r="BC14" i="29"/>
  <c r="BC15" i="29"/>
  <c r="CS13" i="29"/>
  <c r="CS14" i="29"/>
  <c r="CS15" i="29"/>
  <c r="BB15" i="29"/>
  <c r="BB14" i="29"/>
  <c r="BB13" i="29"/>
  <c r="DR15" i="29"/>
  <c r="DR14" i="29"/>
  <c r="DR13" i="29"/>
  <c r="BC17" i="29" l="1"/>
  <c r="BC25" i="29"/>
  <c r="BC30" i="29"/>
  <c r="BC18" i="29"/>
  <c r="BC31" i="29"/>
  <c r="BC28" i="29"/>
  <c r="BC29" i="29"/>
  <c r="BC22" i="29"/>
  <c r="BC27" i="29"/>
  <c r="BC21" i="29"/>
  <c r="BC23" i="29"/>
  <c r="BC20" i="29"/>
  <c r="BC26" i="29"/>
  <c r="BC24" i="29"/>
  <c r="BC19" i="29"/>
  <c r="BB21" i="29"/>
  <c r="BB28" i="29"/>
  <c r="BB20" i="29"/>
  <c r="BB22" i="29"/>
  <c r="BB19" i="29"/>
  <c r="BB25" i="29"/>
  <c r="BB24" i="29"/>
  <c r="BB17" i="29"/>
  <c r="BB23" i="29"/>
  <c r="BB27" i="29"/>
  <c r="BB18" i="29"/>
  <c r="BB30" i="29"/>
  <c r="BB29" i="29"/>
  <c r="BB31" i="29"/>
  <c r="BB26" i="29"/>
  <c r="EQ16" i="29"/>
  <c r="EQ13" i="29"/>
  <c r="EQ14" i="29"/>
  <c r="EQ15" i="29"/>
  <c r="EP12" i="29"/>
  <c r="BE10" i="29"/>
  <c r="BD10" i="29"/>
  <c r="DS10" i="29"/>
  <c r="CT10" i="29"/>
  <c r="BE9" i="29"/>
  <c r="BD9" i="29"/>
  <c r="C76" i="23"/>
  <c r="C72" i="23"/>
  <c r="BB12" i="29"/>
  <c r="BC12" i="29"/>
  <c r="CT12" i="29"/>
  <c r="DS12" i="29"/>
  <c r="BD16" i="29"/>
  <c r="CT16" i="29"/>
  <c r="BE16" i="29"/>
  <c r="DS16" i="29"/>
  <c r="BE13" i="29"/>
  <c r="BE14" i="29"/>
  <c r="BE15" i="29"/>
  <c r="CT13" i="29"/>
  <c r="CT14" i="29"/>
  <c r="CT15" i="29"/>
  <c r="DS15" i="29"/>
  <c r="DS14" i="29"/>
  <c r="DS13" i="29"/>
  <c r="BD15" i="29"/>
  <c r="BD14" i="29"/>
  <c r="BD13" i="29"/>
  <c r="BE26" i="29" l="1"/>
  <c r="BE28" i="29"/>
  <c r="BE24" i="29"/>
  <c r="BE19" i="29"/>
  <c r="BE23" i="29"/>
  <c r="BE31" i="29"/>
  <c r="BE27" i="29"/>
  <c r="BE30" i="29"/>
  <c r="BE18" i="29"/>
  <c r="BE21" i="29"/>
  <c r="BE25" i="29"/>
  <c r="BE29" i="29"/>
  <c r="BE17" i="29"/>
  <c r="BE22" i="29"/>
  <c r="BE20" i="29"/>
  <c r="BD25" i="29"/>
  <c r="BD30" i="29"/>
  <c r="BD31" i="29"/>
  <c r="BD17" i="29"/>
  <c r="BD22" i="29"/>
  <c r="BD18" i="29"/>
  <c r="BD29" i="29"/>
  <c r="BD24" i="29"/>
  <c r="BD26" i="29"/>
  <c r="BD23" i="29"/>
  <c r="BD27" i="29"/>
  <c r="BD20" i="29"/>
  <c r="BD21" i="29"/>
  <c r="BD19" i="29"/>
  <c r="BD28" i="29"/>
  <c r="ER16" i="29"/>
  <c r="AC16" i="29" s="1"/>
  <c r="Q16" i="29" s="1"/>
  <c r="R16" i="29" s="1"/>
  <c r="S16" i="29" s="1"/>
  <c r="ER13" i="29"/>
  <c r="ER14" i="29"/>
  <c r="ER15" i="29"/>
  <c r="EQ12" i="29"/>
  <c r="DT10" i="29"/>
  <c r="BG10" i="29"/>
  <c r="BF10" i="29"/>
  <c r="CU10" i="29"/>
  <c r="BF9" i="29"/>
  <c r="BG9" i="29"/>
  <c r="BE12" i="29"/>
  <c r="BD12" i="29"/>
  <c r="CU12" i="29"/>
  <c r="DT12" i="29"/>
  <c r="BG13" i="29"/>
  <c r="BG14" i="29"/>
  <c r="BG15" i="29"/>
  <c r="BF15" i="29"/>
  <c r="BF14" i="29"/>
  <c r="BF13" i="29"/>
  <c r="DT15" i="29"/>
  <c r="DT14" i="29"/>
  <c r="DT13" i="29"/>
  <c r="CU13" i="29"/>
  <c r="CU14" i="29"/>
  <c r="CU15" i="29"/>
  <c r="BF24" i="29" l="1"/>
  <c r="BF27" i="29"/>
  <c r="BF18" i="29"/>
  <c r="BF28" i="29"/>
  <c r="BF31" i="29"/>
  <c r="BF26" i="29"/>
  <c r="BF16" i="29"/>
  <c r="BF25" i="29"/>
  <c r="BF19" i="29"/>
  <c r="BF23" i="29"/>
  <c r="BF30" i="29"/>
  <c r="BF29" i="29"/>
  <c r="BF17" i="29"/>
  <c r="BF21" i="29"/>
  <c r="BF20" i="29"/>
  <c r="BF22" i="29"/>
  <c r="BG26" i="29"/>
  <c r="BG23" i="29"/>
  <c r="BG25" i="29"/>
  <c r="BG29" i="29"/>
  <c r="BG30" i="29"/>
  <c r="BG27" i="29"/>
  <c r="BG21" i="29"/>
  <c r="BG18" i="29"/>
  <c r="BG17" i="29"/>
  <c r="BG19" i="29"/>
  <c r="BG22" i="29"/>
  <c r="BG28" i="29"/>
  <c r="BG16" i="29"/>
  <c r="BG24" i="29"/>
  <c r="BG31" i="29"/>
  <c r="BG20" i="29"/>
  <c r="ES13" i="29"/>
  <c r="ES14" i="29"/>
  <c r="ES15" i="29"/>
  <c r="ER12" i="29"/>
  <c r="DU10" i="29"/>
  <c r="CV10" i="29"/>
  <c r="BI10" i="29"/>
  <c r="BH10" i="29"/>
  <c r="BI9" i="29"/>
  <c r="BH9" i="29"/>
  <c r="A2" i="27"/>
  <c r="D31" i="28"/>
  <c r="BF12" i="29"/>
  <c r="DU12" i="29"/>
  <c r="CV12" i="29"/>
  <c r="BG12" i="29"/>
  <c r="DU15" i="29"/>
  <c r="DU14" i="29"/>
  <c r="DU13" i="29"/>
  <c r="BH15" i="29"/>
  <c r="BH14" i="29"/>
  <c r="BH13" i="29"/>
  <c r="BI13" i="29"/>
  <c r="BI14" i="29"/>
  <c r="BI15" i="29"/>
  <c r="CV13" i="29"/>
  <c r="CV14" i="29"/>
  <c r="CV15" i="29"/>
  <c r="BH27" i="29" l="1"/>
  <c r="BH29" i="29"/>
  <c r="BH17" i="29"/>
  <c r="BH23" i="29"/>
  <c r="BH24" i="29"/>
  <c r="BH22" i="29"/>
  <c r="BH28" i="29"/>
  <c r="BH21" i="29"/>
  <c r="BH25" i="29"/>
  <c r="BH31" i="29"/>
  <c r="BH20" i="29"/>
  <c r="BH26" i="29"/>
  <c r="BH30" i="29"/>
  <c r="BH19" i="29"/>
  <c r="BH18" i="29"/>
  <c r="BH16" i="29"/>
  <c r="BI24" i="29"/>
  <c r="BI30" i="29"/>
  <c r="BI22" i="29"/>
  <c r="BI28" i="29"/>
  <c r="BI25" i="29"/>
  <c r="BI31" i="29"/>
  <c r="BI20" i="29"/>
  <c r="BI26" i="29"/>
  <c r="BI23" i="29"/>
  <c r="BI16" i="29"/>
  <c r="BI27" i="29"/>
  <c r="BI17" i="29"/>
  <c r="BI18" i="29"/>
  <c r="BI21" i="29"/>
  <c r="BI29" i="29"/>
  <c r="BI19" i="29"/>
  <c r="ET13" i="29"/>
  <c r="ET14" i="29"/>
  <c r="ET15" i="29"/>
  <c r="ES12" i="29"/>
  <c r="BJ10" i="29"/>
  <c r="BK10" i="29"/>
  <c r="CW10" i="29"/>
  <c r="DV10" i="29"/>
  <c r="BK9" i="29"/>
  <c r="BJ9" i="29"/>
  <c r="C29" i="1"/>
  <c r="C27" i="1"/>
  <c r="DV12" i="29"/>
  <c r="CW12" i="29"/>
  <c r="BI12" i="29"/>
  <c r="BH12" i="29"/>
  <c r="BJ15" i="29"/>
  <c r="BJ14" i="29"/>
  <c r="BJ13" i="29"/>
  <c r="BK13" i="29"/>
  <c r="BK14" i="29"/>
  <c r="BK15" i="29"/>
  <c r="CW13" i="29"/>
  <c r="CW14" i="29"/>
  <c r="CW15" i="29"/>
  <c r="DV15" i="29"/>
  <c r="DV14" i="29"/>
  <c r="DV13" i="29"/>
  <c r="BJ26" i="29" l="1"/>
  <c r="BJ31" i="29"/>
  <c r="BJ25" i="29"/>
  <c r="BJ28" i="29"/>
  <c r="BJ23" i="29"/>
  <c r="BJ19" i="29"/>
  <c r="BJ17" i="29"/>
  <c r="BJ27" i="29"/>
  <c r="BJ21" i="29"/>
  <c r="BJ18" i="29"/>
  <c r="BJ20" i="29"/>
  <c r="BJ29" i="29"/>
  <c r="BJ30" i="29"/>
  <c r="BJ16" i="29"/>
  <c r="BJ24" i="29"/>
  <c r="BJ22" i="29"/>
  <c r="BK23" i="29"/>
  <c r="BK25" i="29"/>
  <c r="BK17" i="29"/>
  <c r="BK27" i="29"/>
  <c r="BK18" i="29"/>
  <c r="BK19" i="29"/>
  <c r="BK29" i="29"/>
  <c r="BK16" i="29"/>
  <c r="BK24" i="29"/>
  <c r="BK30" i="29"/>
  <c r="BK21" i="29"/>
  <c r="BK20" i="29"/>
  <c r="BK22" i="29"/>
  <c r="BK28" i="29"/>
  <c r="BK26" i="29"/>
  <c r="BK31" i="29"/>
  <c r="EU13" i="29"/>
  <c r="EU14" i="29"/>
  <c r="EU15" i="29"/>
  <c r="ET12" i="29"/>
  <c r="DW10" i="29"/>
  <c r="CX10" i="29"/>
  <c r="BM10" i="29"/>
  <c r="BL10" i="29"/>
  <c r="BL9" i="29"/>
  <c r="BM9" i="29"/>
  <c r="E8" i="24"/>
  <c r="DW12" i="29"/>
  <c r="BJ12" i="29"/>
  <c r="CX12" i="29"/>
  <c r="BK12" i="29"/>
  <c r="DW15" i="29"/>
  <c r="DW14" i="29"/>
  <c r="DW13" i="29"/>
  <c r="CX13" i="29"/>
  <c r="CX14" i="29"/>
  <c r="CX15" i="29"/>
  <c r="BM13" i="29"/>
  <c r="BM14" i="29"/>
  <c r="BM15" i="29"/>
  <c r="BL15" i="29"/>
  <c r="BL14" i="29"/>
  <c r="BL13" i="29"/>
  <c r="I22" i="24"/>
  <c r="I34" i="24"/>
  <c r="I24" i="24"/>
  <c r="I31" i="24"/>
  <c r="I20" i="24"/>
  <c r="I21" i="24"/>
  <c r="I27" i="24"/>
  <c r="I28" i="24"/>
  <c r="I26" i="24"/>
  <c r="I25" i="24"/>
  <c r="I23" i="24"/>
  <c r="I30" i="24"/>
  <c r="I32" i="24"/>
  <c r="I33" i="24"/>
  <c r="I29" i="24"/>
  <c r="BM30" i="29" l="1"/>
  <c r="BM21" i="29"/>
  <c r="BM28" i="29"/>
  <c r="BM27" i="29"/>
  <c r="BM24" i="29"/>
  <c r="BM22" i="29"/>
  <c r="BM23" i="29"/>
  <c r="BM17" i="29"/>
  <c r="BM26" i="29"/>
  <c r="BM25" i="29"/>
  <c r="BM16" i="29"/>
  <c r="BM19" i="29"/>
  <c r="BM18" i="29"/>
  <c r="BM29" i="29"/>
  <c r="BM20" i="29"/>
  <c r="BM31" i="29"/>
  <c r="BL18" i="29"/>
  <c r="BL19" i="29"/>
  <c r="BL28" i="29"/>
  <c r="BL26" i="29"/>
  <c r="BL16" i="29"/>
  <c r="BL20" i="29"/>
  <c r="BL22" i="29"/>
  <c r="BL29" i="29"/>
  <c r="BL27" i="29"/>
  <c r="BL17" i="29"/>
  <c r="BL23" i="29"/>
  <c r="BL30" i="29"/>
  <c r="BL21" i="29"/>
  <c r="BL24" i="29"/>
  <c r="BL25" i="29"/>
  <c r="BL31" i="29"/>
  <c r="EV13" i="29"/>
  <c r="EV14" i="29"/>
  <c r="EV15" i="29"/>
  <c r="J26" i="24"/>
  <c r="J27" i="24"/>
  <c r="J22" i="24"/>
  <c r="J31" i="24"/>
  <c r="J34" i="24"/>
  <c r="J32" i="24"/>
  <c r="J33" i="24"/>
  <c r="J29" i="24"/>
  <c r="J21" i="24"/>
  <c r="J25" i="24"/>
  <c r="J28" i="24"/>
  <c r="J30" i="24"/>
  <c r="J24" i="24"/>
  <c r="J23" i="24"/>
  <c r="J20" i="24"/>
  <c r="EU12" i="29"/>
  <c r="BO10" i="29"/>
  <c r="BN10" i="29"/>
  <c r="DX10" i="29"/>
  <c r="CY10" i="29"/>
  <c r="BO9" i="29"/>
  <c r="BN9" i="29"/>
  <c r="H15" i="24"/>
  <c r="H18" i="24"/>
  <c r="H19" i="24"/>
  <c r="H22" i="24"/>
  <c r="H24" i="24"/>
  <c r="H26" i="24"/>
  <c r="H27" i="24"/>
  <c r="H28" i="24"/>
  <c r="H29" i="24"/>
  <c r="H30" i="24"/>
  <c r="H31" i="24"/>
  <c r="H32" i="24"/>
  <c r="H33" i="24"/>
  <c r="H34" i="24"/>
  <c r="H16" i="24"/>
  <c r="H20" i="24"/>
  <c r="H21" i="24"/>
  <c r="H23" i="24"/>
  <c r="H25" i="24"/>
  <c r="H17" i="24"/>
  <c r="A33" i="28"/>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BL12" i="29"/>
  <c r="DX12" i="29"/>
  <c r="BM12" i="29"/>
  <c r="CY12" i="29"/>
  <c r="BN15" i="29"/>
  <c r="BN14" i="29"/>
  <c r="BN13" i="29"/>
  <c r="CY13" i="29"/>
  <c r="CY14" i="29"/>
  <c r="CY15" i="29"/>
  <c r="DX15" i="29"/>
  <c r="DX14" i="29"/>
  <c r="DX13" i="29"/>
  <c r="BO13" i="29"/>
  <c r="BO14" i="29"/>
  <c r="BO15" i="29"/>
  <c r="BO19" i="29" l="1"/>
  <c r="BO27" i="29"/>
  <c r="BO25" i="29"/>
  <c r="BO16" i="29"/>
  <c r="BO18" i="29"/>
  <c r="BO29" i="29"/>
  <c r="BO20" i="29"/>
  <c r="BO21" i="29"/>
  <c r="BO17" i="29"/>
  <c r="BO30" i="29"/>
  <c r="BO26" i="29"/>
  <c r="BO22" i="29"/>
  <c r="BO23" i="29"/>
  <c r="BO28" i="29"/>
  <c r="BO31" i="29"/>
  <c r="BO24" i="29"/>
  <c r="BN28" i="29"/>
  <c r="BN23" i="29"/>
  <c r="BN18" i="29"/>
  <c r="BN25" i="29"/>
  <c r="BN20" i="29"/>
  <c r="BN22" i="29"/>
  <c r="BN29" i="29"/>
  <c r="BN19" i="29"/>
  <c r="BN16" i="29"/>
  <c r="BN21" i="29"/>
  <c r="BN26" i="29"/>
  <c r="BN17" i="29"/>
  <c r="BN31" i="29"/>
  <c r="BN24" i="29"/>
  <c r="BN30" i="29"/>
  <c r="BN27" i="29"/>
  <c r="EW13" i="29"/>
  <c r="EW14" i="29"/>
  <c r="EW15" i="29"/>
  <c r="EV12" i="29"/>
  <c r="CZ10" i="29"/>
  <c r="BQ10" i="29"/>
  <c r="BP10" i="29"/>
  <c r="DY10" i="29"/>
  <c r="BP9" i="29"/>
  <c r="BQ9" i="29"/>
  <c r="A58" i="28"/>
  <c r="C44" i="23"/>
  <c r="H18" i="2" s="1"/>
  <c r="DY12" i="29"/>
  <c r="CZ12" i="29"/>
  <c r="BO12" i="29"/>
  <c r="BN12" i="29"/>
  <c r="BQ13" i="29"/>
  <c r="BQ14" i="29"/>
  <c r="BQ15" i="29"/>
  <c r="DY15" i="29"/>
  <c r="DY14" i="29"/>
  <c r="DY13" i="29"/>
  <c r="CZ13" i="29"/>
  <c r="CZ14" i="29"/>
  <c r="CZ15" i="29"/>
  <c r="BP15" i="29"/>
  <c r="BP14" i="29"/>
  <c r="BP13" i="29"/>
  <c r="BQ17" i="29" l="1"/>
  <c r="BQ22" i="29"/>
  <c r="BQ21" i="29"/>
  <c r="BQ26" i="29"/>
  <c r="BQ29" i="29"/>
  <c r="BQ27" i="29"/>
  <c r="BQ23" i="29"/>
  <c r="BQ16" i="29"/>
  <c r="BQ25" i="29"/>
  <c r="BQ28" i="29"/>
  <c r="BQ24" i="29"/>
  <c r="BQ18" i="29"/>
  <c r="BQ19" i="29"/>
  <c r="BQ31" i="29"/>
  <c r="BQ20" i="29"/>
  <c r="BQ30" i="29"/>
  <c r="BP29" i="29"/>
  <c r="BP30" i="29"/>
  <c r="BP20" i="29"/>
  <c r="BP21" i="29"/>
  <c r="BP22" i="29"/>
  <c r="BP26" i="29"/>
  <c r="BP16" i="29"/>
  <c r="BP27" i="29"/>
  <c r="BP18" i="29"/>
  <c r="BP19" i="29"/>
  <c r="BP24" i="29"/>
  <c r="BP31" i="29"/>
  <c r="BP25" i="29"/>
  <c r="BP23" i="29"/>
  <c r="BP17" i="29"/>
  <c r="BP28" i="29"/>
  <c r="EX13" i="29"/>
  <c r="EX14" i="29"/>
  <c r="EX15" i="29"/>
  <c r="EW12" i="29"/>
  <c r="H16" i="2"/>
  <c r="H17" i="2"/>
  <c r="BR10" i="29"/>
  <c r="BS10" i="29"/>
  <c r="DA10" i="29"/>
  <c r="DZ10" i="29"/>
  <c r="BS9" i="29"/>
  <c r="BR9" i="29"/>
  <c r="A59" i="28"/>
  <c r="DZ12" i="29"/>
  <c r="DA12" i="29"/>
  <c r="BQ12" i="29"/>
  <c r="BP12" i="29"/>
  <c r="BS13" i="29"/>
  <c r="BS14" i="29"/>
  <c r="BS15" i="29"/>
  <c r="DZ15" i="29"/>
  <c r="DZ14" i="29"/>
  <c r="DZ13" i="29"/>
  <c r="BR15" i="29"/>
  <c r="BR14" i="29"/>
  <c r="BR13" i="29"/>
  <c r="DA13" i="29"/>
  <c r="DA14" i="29"/>
  <c r="DA15" i="29"/>
  <c r="BR18" i="29" l="1"/>
  <c r="BR21" i="29"/>
  <c r="BR26" i="29"/>
  <c r="BR17" i="29"/>
  <c r="BR29" i="29"/>
  <c r="BR23" i="29"/>
  <c r="BR20" i="29"/>
  <c r="BR27" i="29"/>
  <c r="BR16" i="29"/>
  <c r="BR31" i="29"/>
  <c r="BR19" i="29"/>
  <c r="BR22" i="29"/>
  <c r="BR25" i="29"/>
  <c r="BR28" i="29"/>
  <c r="BR30" i="29"/>
  <c r="BR24" i="29"/>
  <c r="BS30" i="29"/>
  <c r="BS21" i="29"/>
  <c r="BS22" i="29"/>
  <c r="BS27" i="29"/>
  <c r="BS23" i="29"/>
  <c r="BS20" i="29"/>
  <c r="BS26" i="29"/>
  <c r="BS29" i="29"/>
  <c r="BS19" i="29"/>
  <c r="BS17" i="29"/>
  <c r="BS31" i="29"/>
  <c r="BS16" i="29"/>
  <c r="BS28" i="29"/>
  <c r="BS25" i="29"/>
  <c r="BS18" i="29"/>
  <c r="BS24" i="29"/>
  <c r="EY13" i="29"/>
  <c r="EY14" i="29"/>
  <c r="EY15" i="29"/>
  <c r="EX12" i="29"/>
  <c r="H14" i="2"/>
  <c r="F12" i="2"/>
  <c r="BU10" i="29"/>
  <c r="EA10" i="29"/>
  <c r="DB10" i="29"/>
  <c r="BT10" i="29"/>
  <c r="BT9" i="29"/>
  <c r="BU9" i="29"/>
  <c r="A60" i="28"/>
  <c r="DB12" i="29"/>
  <c r="EA12" i="29"/>
  <c r="BS12" i="29"/>
  <c r="BR12" i="29"/>
  <c r="BU13" i="29"/>
  <c r="BU14" i="29"/>
  <c r="BU15" i="29"/>
  <c r="EA15" i="29"/>
  <c r="EA14" i="29"/>
  <c r="EA13" i="29"/>
  <c r="DB13" i="29"/>
  <c r="DB14" i="29"/>
  <c r="DB15" i="29"/>
  <c r="BT15" i="29"/>
  <c r="BT14" i="29"/>
  <c r="BT13" i="29"/>
  <c r="BU17" i="29" l="1"/>
  <c r="BU16" i="29"/>
  <c r="BU27" i="29"/>
  <c r="BU29" i="29"/>
  <c r="BU23" i="29"/>
  <c r="BU30" i="29"/>
  <c r="BU18" i="29"/>
  <c r="BU31" i="29"/>
  <c r="BU21" i="29"/>
  <c r="BU25" i="29"/>
  <c r="BU26" i="29"/>
  <c r="BU28" i="29"/>
  <c r="BU22" i="29"/>
  <c r="BU24" i="29"/>
  <c r="BU19" i="29"/>
  <c r="BU20" i="29"/>
  <c r="BT16" i="29"/>
  <c r="BT22" i="29"/>
  <c r="BT27" i="29"/>
  <c r="BT19" i="29"/>
  <c r="BT23" i="29"/>
  <c r="BT25" i="29"/>
  <c r="BT21" i="29"/>
  <c r="BT24" i="29"/>
  <c r="BT18" i="29"/>
  <c r="BT17" i="29"/>
  <c r="BT30" i="29"/>
  <c r="BT28" i="29"/>
  <c r="BT29" i="29"/>
  <c r="BT31" i="29"/>
  <c r="BT20" i="29"/>
  <c r="BT26" i="29"/>
  <c r="EZ13" i="29"/>
  <c r="EZ14" i="29"/>
  <c r="EZ15" i="29"/>
  <c r="EY12" i="29"/>
  <c r="D12" i="2"/>
  <c r="BV10" i="29"/>
  <c r="BW10" i="29"/>
  <c r="DC10" i="29"/>
  <c r="EB10" i="29"/>
  <c r="BW9" i="29"/>
  <c r="BV9" i="29"/>
  <c r="A61" i="28"/>
  <c r="EB12" i="29"/>
  <c r="DC12" i="29"/>
  <c r="BU12" i="29"/>
  <c r="BT12" i="29"/>
  <c r="BW13" i="29"/>
  <c r="BW14" i="29"/>
  <c r="BW15" i="29"/>
  <c r="DC13" i="29"/>
  <c r="DC14" i="29"/>
  <c r="DC15" i="29"/>
  <c r="BV15" i="29"/>
  <c r="BV14" i="29"/>
  <c r="BV13" i="29"/>
  <c r="EB15" i="29"/>
  <c r="EB14" i="29"/>
  <c r="EB13" i="29"/>
  <c r="L12" i="29" a="1"/>
  <c r="BV16" i="29" l="1"/>
  <c r="BV21" i="29"/>
  <c r="BV30" i="29"/>
  <c r="BV31" i="29"/>
  <c r="BV19" i="29"/>
  <c r="BV18" i="29"/>
  <c r="BV26" i="29"/>
  <c r="BV20" i="29"/>
  <c r="BV29" i="29"/>
  <c r="BV27" i="29"/>
  <c r="BV22" i="29"/>
  <c r="BV17" i="29"/>
  <c r="BV24" i="29"/>
  <c r="BV28" i="29"/>
  <c r="BV25" i="29"/>
  <c r="BV23" i="29"/>
  <c r="BW30" i="29"/>
  <c r="BW26" i="29"/>
  <c r="BW21" i="29"/>
  <c r="BW19" i="29"/>
  <c r="BW22" i="29"/>
  <c r="BW18" i="29"/>
  <c r="BW31" i="29"/>
  <c r="BW28" i="29"/>
  <c r="BW20" i="29"/>
  <c r="BW24" i="29"/>
  <c r="BW23" i="29"/>
  <c r="BW16" i="29"/>
  <c r="BW27" i="29"/>
  <c r="BW29" i="29"/>
  <c r="BW25" i="29"/>
  <c r="BW17" i="29"/>
  <c r="L12" i="29"/>
  <c r="D13" i="2"/>
  <c r="FA13" i="29"/>
  <c r="FA14" i="29"/>
  <c r="FA15" i="29"/>
  <c r="EZ12" i="29"/>
  <c r="EC10" i="29"/>
  <c r="BY10" i="29"/>
  <c r="BX10" i="29"/>
  <c r="DD10" i="29"/>
  <c r="BY9" i="29"/>
  <c r="BX9" i="29"/>
  <c r="A62" i="28"/>
  <c r="DD12" i="29"/>
  <c r="BV12" i="29"/>
  <c r="BW12" i="29"/>
  <c r="EC12" i="29"/>
  <c r="EC15" i="29"/>
  <c r="EC14" i="29"/>
  <c r="EC13" i="29"/>
  <c r="BY13" i="29"/>
  <c r="BY14" i="29"/>
  <c r="BY15" i="29"/>
  <c r="BX15" i="29"/>
  <c r="BX14" i="29"/>
  <c r="BX13" i="29"/>
  <c r="DD13" i="29"/>
  <c r="DD14" i="29"/>
  <c r="DD15" i="29"/>
  <c r="U12" i="29" a="1"/>
  <c r="BX17" i="29" l="1"/>
  <c r="BX22" i="29"/>
  <c r="BX18" i="29"/>
  <c r="BX27" i="29"/>
  <c r="BX26" i="29"/>
  <c r="BX29" i="29"/>
  <c r="BX31" i="29"/>
  <c r="BX20" i="29"/>
  <c r="BX24" i="29"/>
  <c r="BX19" i="29"/>
  <c r="BX23" i="29"/>
  <c r="BX28" i="29"/>
  <c r="BX25" i="29"/>
  <c r="BX21" i="29"/>
  <c r="BX30" i="29"/>
  <c r="BX16" i="29"/>
  <c r="BY23" i="29"/>
  <c r="BY17" i="29"/>
  <c r="BY27" i="29"/>
  <c r="BY26" i="29"/>
  <c r="BY29" i="29"/>
  <c r="BY19" i="29"/>
  <c r="BY18" i="29"/>
  <c r="BY22" i="29"/>
  <c r="BY20" i="29"/>
  <c r="BY30" i="29"/>
  <c r="BY31" i="29"/>
  <c r="BY28" i="29"/>
  <c r="BY16" i="29"/>
  <c r="BY21" i="29"/>
  <c r="BY25" i="29"/>
  <c r="BY24" i="29"/>
  <c r="U12" i="29"/>
  <c r="J12" i="29" s="1"/>
  <c r="E15" i="24" s="1"/>
  <c r="FB13" i="29"/>
  <c r="FB14" i="29"/>
  <c r="FB15" i="29"/>
  <c r="FA12" i="29"/>
  <c r="BZ10" i="29"/>
  <c r="DE10" i="29"/>
  <c r="CA10" i="29"/>
  <c r="ED10" i="29"/>
  <c r="BZ9" i="29"/>
  <c r="CA9" i="29"/>
  <c r="A63" i="28"/>
  <c r="DE12" i="29"/>
  <c r="BX12" i="29"/>
  <c r="BY12" i="29"/>
  <c r="ED12" i="29"/>
  <c r="BZ15" i="29"/>
  <c r="BZ14" i="29"/>
  <c r="BZ13" i="29"/>
  <c r="DE13" i="29"/>
  <c r="DE14" i="29"/>
  <c r="DE15" i="29"/>
  <c r="CA13" i="29"/>
  <c r="CA14" i="29"/>
  <c r="CA15" i="29"/>
  <c r="ED15" i="29"/>
  <c r="ED14" i="29"/>
  <c r="ED13" i="29"/>
  <c r="CA31" i="29" l="1"/>
  <c r="CA30" i="29"/>
  <c r="CA25" i="29"/>
  <c r="CA21" i="29"/>
  <c r="CA20" i="29"/>
  <c r="CA17" i="29"/>
  <c r="CA27" i="29"/>
  <c r="CA26" i="29"/>
  <c r="CA28" i="29"/>
  <c r="CA16" i="29"/>
  <c r="CA18" i="29"/>
  <c r="CA22" i="29"/>
  <c r="CA29" i="29"/>
  <c r="CA24" i="29"/>
  <c r="CA19" i="29"/>
  <c r="CA23" i="29"/>
  <c r="BZ20" i="29"/>
  <c r="BZ16" i="29"/>
  <c r="BZ26" i="29"/>
  <c r="BZ19" i="29"/>
  <c r="BZ17" i="29"/>
  <c r="BZ31" i="29"/>
  <c r="BZ24" i="29"/>
  <c r="BZ21" i="29"/>
  <c r="BZ22" i="29"/>
  <c r="BZ27" i="29"/>
  <c r="BZ30" i="29"/>
  <c r="BZ23" i="29"/>
  <c r="BZ25" i="29"/>
  <c r="BZ28" i="29"/>
  <c r="BZ18" i="29"/>
  <c r="BZ29" i="29"/>
  <c r="FC13" i="29"/>
  <c r="FC14" i="29"/>
  <c r="FC15" i="29"/>
  <c r="FB12" i="29"/>
  <c r="CB10" i="29"/>
  <c r="EE10" i="29"/>
  <c r="CC10" i="29"/>
  <c r="DF10" i="29"/>
  <c r="CC9" i="29"/>
  <c r="CB9" i="29"/>
  <c r="A64" i="28"/>
  <c r="EE12" i="29"/>
  <c r="CA12" i="29"/>
  <c r="BZ12" i="29"/>
  <c r="DF12" i="29"/>
  <c r="CB15" i="29"/>
  <c r="CB14" i="29"/>
  <c r="CB13" i="29"/>
  <c r="EE15" i="29"/>
  <c r="EE14" i="29"/>
  <c r="EE13" i="29"/>
  <c r="CC13" i="29"/>
  <c r="CC14" i="29"/>
  <c r="CC15" i="29"/>
  <c r="DF13" i="29"/>
  <c r="DF14" i="29"/>
  <c r="DF15" i="29"/>
  <c r="CB25" i="29" l="1"/>
  <c r="CB23" i="29"/>
  <c r="CB21" i="29"/>
  <c r="CB27" i="29"/>
  <c r="CB31" i="29"/>
  <c r="CB28" i="29"/>
  <c r="CB18" i="29"/>
  <c r="CB22" i="29"/>
  <c r="CB30" i="29"/>
  <c r="CB16" i="29"/>
  <c r="CB20" i="29"/>
  <c r="CB24" i="29"/>
  <c r="CB29" i="29"/>
  <c r="CB19" i="29"/>
  <c r="CB17" i="29"/>
  <c r="CB26" i="29"/>
  <c r="CC28" i="29"/>
  <c r="CC26" i="29"/>
  <c r="CC18" i="29"/>
  <c r="CC31" i="29"/>
  <c r="CC16" i="29"/>
  <c r="CC23" i="29"/>
  <c r="CC27" i="29"/>
  <c r="CC24" i="29"/>
  <c r="CC20" i="29"/>
  <c r="CC29" i="29"/>
  <c r="CC30" i="29"/>
  <c r="CC17" i="29"/>
  <c r="CC22" i="29"/>
  <c r="CC25" i="29"/>
  <c r="CC19" i="29"/>
  <c r="CC21" i="29"/>
  <c r="FD13" i="29"/>
  <c r="FD14" i="29"/>
  <c r="FD15" i="29"/>
  <c r="FC12" i="29"/>
  <c r="DG10" i="29"/>
  <c r="CE10" i="29"/>
  <c r="CD10" i="29"/>
  <c r="EF10" i="29"/>
  <c r="CD9" i="29"/>
  <c r="CE9" i="29"/>
  <c r="A65" i="28"/>
  <c r="EF12" i="29"/>
  <c r="DG12" i="29"/>
  <c r="CB12" i="29"/>
  <c r="CC12" i="29"/>
  <c r="DG13" i="29"/>
  <c r="DG14" i="29"/>
  <c r="DG15" i="29"/>
  <c r="CE13" i="29"/>
  <c r="CE14" i="29"/>
  <c r="CE15" i="29"/>
  <c r="CD15" i="29"/>
  <c r="CD14" i="29"/>
  <c r="CD13" i="29"/>
  <c r="EF15" i="29"/>
  <c r="EF14" i="29"/>
  <c r="EF13" i="29"/>
  <c r="CE21" i="29" l="1"/>
  <c r="CE28" i="29"/>
  <c r="CE22" i="29"/>
  <c r="CE30" i="29"/>
  <c r="CE29" i="29"/>
  <c r="CE16" i="29"/>
  <c r="CE17" i="29"/>
  <c r="CE19" i="29"/>
  <c r="CE25" i="29"/>
  <c r="CE23" i="29"/>
  <c r="CE24" i="29"/>
  <c r="CE26" i="29"/>
  <c r="CE27" i="29"/>
  <c r="CE18" i="29"/>
  <c r="CE31" i="29"/>
  <c r="CE20" i="29"/>
  <c r="CD17" i="29"/>
  <c r="CD26" i="29"/>
  <c r="CD22" i="29"/>
  <c r="CD19" i="29"/>
  <c r="CD25" i="29"/>
  <c r="CD27" i="29"/>
  <c r="CD29" i="29"/>
  <c r="CD30" i="29"/>
  <c r="CD24" i="29"/>
  <c r="CD20" i="29"/>
  <c r="CD16" i="29"/>
  <c r="CD18" i="29"/>
  <c r="CD28" i="29"/>
  <c r="CD23" i="29"/>
  <c r="CD31" i="29"/>
  <c r="CD21" i="29"/>
  <c r="FE13" i="29"/>
  <c r="FE14" i="29"/>
  <c r="FE15" i="29"/>
  <c r="FD12" i="29"/>
  <c r="CF10" i="29"/>
  <c r="EG10" i="29"/>
  <c r="CG10" i="29"/>
  <c r="DH10" i="29"/>
  <c r="CF9" i="29"/>
  <c r="CG9" i="29"/>
  <c r="A66" i="28"/>
  <c r="CE12" i="29"/>
  <c r="CD12" i="29"/>
  <c r="DH12" i="29"/>
  <c r="EG12" i="29"/>
  <c r="CF15" i="29"/>
  <c r="CF14" i="29"/>
  <c r="CF13" i="29"/>
  <c r="EG15" i="29"/>
  <c r="EG14" i="29"/>
  <c r="EG13" i="29"/>
  <c r="CG13" i="29"/>
  <c r="CG14" i="29"/>
  <c r="CG15" i="29"/>
  <c r="DH13" i="29"/>
  <c r="DH14" i="29"/>
  <c r="DH15" i="29"/>
  <c r="CG21" i="29" l="1"/>
  <c r="CG20" i="29"/>
  <c r="CG27" i="29"/>
  <c r="CG18" i="29"/>
  <c r="CG26" i="29"/>
  <c r="CG16" i="29"/>
  <c r="CG31" i="29"/>
  <c r="CG24" i="29"/>
  <c r="CG17" i="29"/>
  <c r="CG28" i="29"/>
  <c r="CG25" i="29"/>
  <c r="CG23" i="29"/>
  <c r="CG30" i="29"/>
  <c r="CG22" i="29"/>
  <c r="CG29" i="29"/>
  <c r="CG19" i="29"/>
  <c r="CF23" i="29"/>
  <c r="CF29" i="29"/>
  <c r="CF17" i="29"/>
  <c r="CF21" i="29"/>
  <c r="CF16" i="29"/>
  <c r="CF24" i="29"/>
  <c r="CF19" i="29"/>
  <c r="CF18" i="29"/>
  <c r="CF26" i="29"/>
  <c r="CF27" i="29"/>
  <c r="CF25" i="29"/>
  <c r="CF31" i="29"/>
  <c r="CF20" i="29"/>
  <c r="CF28" i="29"/>
  <c r="CF30" i="29"/>
  <c r="CF22" i="29"/>
  <c r="FF13" i="29"/>
  <c r="FF14" i="29"/>
  <c r="FF15" i="29"/>
  <c r="FE12" i="29"/>
  <c r="CI10" i="29"/>
  <c r="EH10" i="29"/>
  <c r="DI10" i="29"/>
  <c r="CH10" i="29"/>
  <c r="CH9" i="29"/>
  <c r="CI9" i="29"/>
  <c r="A67" i="28"/>
  <c r="C28" i="1"/>
  <c r="DI12" i="29"/>
  <c r="EH12" i="29"/>
  <c r="CF12" i="29"/>
  <c r="CG12" i="29"/>
  <c r="CI13" i="29"/>
  <c r="CI14" i="29"/>
  <c r="CI15" i="29"/>
  <c r="EH15" i="29"/>
  <c r="EH14" i="29"/>
  <c r="EH13" i="29"/>
  <c r="DI13" i="29"/>
  <c r="DI14" i="29"/>
  <c r="DI15" i="29"/>
  <c r="CH15" i="29"/>
  <c r="CH14" i="29"/>
  <c r="CH13" i="29"/>
  <c r="CI31" i="29" l="1"/>
  <c r="CI27" i="29"/>
  <c r="CI29" i="29"/>
  <c r="CI25" i="29"/>
  <c r="CI24" i="29"/>
  <c r="CI17" i="29"/>
  <c r="CI18" i="29"/>
  <c r="CI21" i="29"/>
  <c r="CI23" i="29"/>
  <c r="CI28" i="29"/>
  <c r="CI30" i="29"/>
  <c r="CI22" i="29"/>
  <c r="CI19" i="29"/>
  <c r="CI26" i="29"/>
  <c r="CI20" i="29"/>
  <c r="CI16" i="29"/>
  <c r="CH16" i="29"/>
  <c r="CH27" i="29"/>
  <c r="CH31" i="29"/>
  <c r="CH20" i="29"/>
  <c r="CH28" i="29"/>
  <c r="CH22" i="29"/>
  <c r="CH29" i="29"/>
  <c r="CH30" i="29"/>
  <c r="CH18" i="29"/>
  <c r="CH21" i="29"/>
  <c r="CH19" i="29"/>
  <c r="CH26" i="29"/>
  <c r="CH17" i="29"/>
  <c r="CH25" i="29"/>
  <c r="CH23" i="29"/>
  <c r="CH24" i="29"/>
  <c r="FG13" i="29"/>
  <c r="FG14" i="29"/>
  <c r="FG15" i="29"/>
  <c r="FF12" i="29"/>
  <c r="DJ10" i="29"/>
  <c r="CK10" i="29"/>
  <c r="CJ10" i="29"/>
  <c r="EI10" i="29"/>
  <c r="CK9" i="29"/>
  <c r="CJ9" i="29"/>
  <c r="A68" i="28"/>
  <c r="CH12" i="29"/>
  <c r="EI12" i="29"/>
  <c r="CI12" i="29"/>
  <c r="DJ12" i="29"/>
  <c r="DJ13" i="29"/>
  <c r="DJ14" i="29"/>
  <c r="DJ15" i="29"/>
  <c r="CK13" i="29"/>
  <c r="CK14" i="29"/>
  <c r="CK15" i="29"/>
  <c r="CJ15" i="29"/>
  <c r="CJ14" i="29"/>
  <c r="CJ13" i="29"/>
  <c r="EI15" i="29"/>
  <c r="EI14" i="29"/>
  <c r="EI13" i="29"/>
  <c r="CJ17" i="29" l="1"/>
  <c r="CJ27" i="29"/>
  <c r="CJ31" i="29"/>
  <c r="CJ25" i="29"/>
  <c r="CJ22" i="29"/>
  <c r="CJ18" i="29"/>
  <c r="CJ19" i="29"/>
  <c r="CJ23" i="29"/>
  <c r="CJ30" i="29"/>
  <c r="CJ28" i="29"/>
  <c r="CJ24" i="29"/>
  <c r="CJ21" i="29"/>
  <c r="CJ26" i="29"/>
  <c r="CJ16" i="29"/>
  <c r="CJ29" i="29"/>
  <c r="CJ20" i="29"/>
  <c r="CK31" i="29"/>
  <c r="CK16" i="29"/>
  <c r="CK18" i="29"/>
  <c r="CK30" i="29"/>
  <c r="CK20" i="29"/>
  <c r="CK28" i="29"/>
  <c r="CK19" i="29"/>
  <c r="CK29" i="29"/>
  <c r="CK23" i="29"/>
  <c r="CK21" i="29"/>
  <c r="CK26" i="29"/>
  <c r="CK22" i="29"/>
  <c r="CK27" i="29"/>
  <c r="CK24" i="29"/>
  <c r="CK25" i="29"/>
  <c r="CK17" i="29"/>
  <c r="FH13" i="29"/>
  <c r="AC13" i="29" s="1"/>
  <c r="FH14" i="29"/>
  <c r="FH15" i="29"/>
  <c r="AC15" i="29" s="1"/>
  <c r="FG12" i="29"/>
  <c r="A69" i="28"/>
  <c r="CK12" i="29"/>
  <c r="CJ12" i="29"/>
  <c r="B17" i="29"/>
  <c r="B25" i="29"/>
  <c r="B22" i="29"/>
  <c r="B18" i="29"/>
  <c r="B23" i="29"/>
  <c r="B24" i="29"/>
  <c r="B27" i="29"/>
  <c r="B19" i="29"/>
  <c r="B30" i="29"/>
  <c r="B26" i="29"/>
  <c r="B29" i="29"/>
  <c r="B31" i="29"/>
  <c r="B28" i="29"/>
  <c r="B20" i="29"/>
  <c r="B21" i="29"/>
  <c r="Q15" i="29" l="1"/>
  <c r="R15" i="29" s="1"/>
  <c r="S15" i="29" s="1"/>
  <c r="Q13" i="29"/>
  <c r="R13" i="29" s="1"/>
  <c r="S13" i="29" s="1"/>
  <c r="AC14" i="29"/>
  <c r="AD14" i="29"/>
  <c r="FH12" i="29"/>
  <c r="AC12" i="29" s="1"/>
  <c r="A70" i="28"/>
  <c r="A1" i="24"/>
  <c r="B104" i="23"/>
  <c r="B103" i="23"/>
  <c r="B102" i="23"/>
  <c r="B101" i="23"/>
  <c r="B100" i="23"/>
  <c r="B99" i="23"/>
  <c r="Q12" i="29" l="1"/>
  <c r="R12" i="29" s="1"/>
  <c r="S12" i="29" s="1"/>
  <c r="Q14" i="29"/>
  <c r="R14" i="29" s="1"/>
  <c r="S14" i="29" s="1"/>
  <c r="F7" i="2"/>
  <c r="F8" i="2" s="1"/>
  <c r="A71" i="28"/>
  <c r="B14" i="29"/>
  <c r="B15" i="29"/>
  <c r="B16" i="29"/>
  <c r="I17" i="24"/>
  <c r="I18" i="24"/>
  <c r="I19" i="24"/>
  <c r="B13" i="29"/>
  <c r="B12" i="29"/>
  <c r="I15" i="24"/>
  <c r="I16" i="24"/>
  <c r="J15" i="24" l="1"/>
  <c r="J18" i="24"/>
  <c r="J16" i="24"/>
  <c r="J19" i="24"/>
  <c r="J17" i="24"/>
  <c r="H7" i="29"/>
  <c r="A72" i="28"/>
  <c r="E9" i="24"/>
  <c r="E10" i="24" s="1"/>
  <c r="I14" i="24" l="1"/>
  <c r="A73" i="28"/>
  <c r="A74" i="28" l="1"/>
  <c r="A75" i="28" l="1"/>
  <c r="A76" i="28" l="1"/>
  <c r="A77" i="28" l="1"/>
  <c r="S5" i="29" l="1"/>
  <c r="R5" i="29"/>
  <c r="P5" i="29"/>
  <c r="A78" i="28"/>
  <c r="AB16" i="28"/>
  <c r="AB10" i="28"/>
  <c r="AL21" i="28"/>
  <c r="B10" i="28"/>
  <c r="S24" i="28"/>
  <c r="D16" i="28"/>
  <c r="AE23" i="28"/>
  <c r="AC14" i="28"/>
  <c r="AO15" i="28"/>
  <c r="AH9" i="28"/>
  <c r="U24" i="28"/>
  <c r="AI26" i="28"/>
  <c r="K27" i="28"/>
  <c r="M12" i="28"/>
  <c r="L15" i="28"/>
  <c r="AC6" i="28"/>
  <c r="G14" i="28"/>
  <c r="U12" i="28"/>
  <c r="D13" i="28"/>
  <c r="AG15" i="28"/>
  <c r="V10" i="28"/>
  <c r="AA15" i="28"/>
  <c r="I9" i="28"/>
  <c r="AN12" i="28"/>
  <c r="R21" i="28"/>
  <c r="L8" i="28"/>
  <c r="K20" i="28"/>
  <c r="M10" i="28"/>
  <c r="C5" i="28"/>
  <c r="AF6" i="28"/>
  <c r="C26" i="28"/>
  <c r="AM16" i="28"/>
  <c r="AE12" i="28"/>
  <c r="I6" i="28"/>
  <c r="AJ19" i="28"/>
  <c r="H10" i="28"/>
  <c r="AJ6" i="28"/>
  <c r="AE7" i="28"/>
  <c r="AK18" i="28"/>
  <c r="V7" i="28"/>
  <c r="AN14" i="28"/>
  <c r="X18" i="28"/>
  <c r="R26" i="28"/>
  <c r="AI19" i="28"/>
  <c r="AN21" i="28"/>
  <c r="AG10" i="28"/>
  <c r="AD29" i="28"/>
  <c r="S6" i="28"/>
  <c r="AN23" i="28"/>
  <c r="G12" i="28"/>
  <c r="W13" i="28"/>
  <c r="AF29" i="28"/>
  <c r="AO17" i="28"/>
  <c r="AB29" i="28"/>
  <c r="AN6" i="28"/>
  <c r="AB28" i="28"/>
  <c r="V15" i="28"/>
  <c r="AL24" i="28"/>
  <c r="AG28" i="28"/>
  <c r="AD24" i="28"/>
  <c r="AK27" i="28"/>
  <c r="F28" i="28"/>
  <c r="AK8" i="28"/>
  <c r="F9" i="28"/>
  <c r="O11" i="28"/>
  <c r="G24" i="28"/>
  <c r="O18" i="28"/>
  <c r="B19" i="28"/>
  <c r="T22" i="28"/>
  <c r="AL26" i="28"/>
  <c r="Q6" i="28"/>
  <c r="S29" i="28"/>
  <c r="T29" i="28"/>
  <c r="C22" i="28"/>
  <c r="U9" i="28"/>
  <c r="AC16" i="28"/>
  <c r="D25" i="28"/>
  <c r="W24" i="28"/>
  <c r="AN15" i="28"/>
  <c r="R27" i="28"/>
  <c r="AD11" i="28"/>
  <c r="P7" i="28"/>
  <c r="M18" i="28"/>
  <c r="R8" i="28"/>
  <c r="J25" i="28"/>
  <c r="V18" i="28"/>
  <c r="J17" i="28"/>
  <c r="S10" i="28"/>
  <c r="V23" i="28"/>
  <c r="H27" i="28"/>
  <c r="AJ17" i="28"/>
  <c r="S19" i="28"/>
  <c r="C17" i="28"/>
  <c r="AB23" i="28"/>
  <c r="AB13" i="28"/>
  <c r="J13" i="28"/>
  <c r="F15" i="28"/>
  <c r="L17" i="28"/>
  <c r="H13" i="28"/>
  <c r="D19" i="28"/>
  <c r="V22" i="28"/>
  <c r="T23" i="28"/>
  <c r="Q9" i="28"/>
  <c r="Q22" i="28"/>
  <c r="U16" i="28"/>
  <c r="E5" i="28"/>
  <c r="AH20" i="28"/>
  <c r="AC22" i="28"/>
  <c r="V13" i="28"/>
  <c r="B13" i="28"/>
  <c r="M6" i="28"/>
  <c r="AC21" i="28"/>
  <c r="AL8" i="28"/>
  <c r="Y19" i="28"/>
  <c r="L5" i="28"/>
  <c r="F26" i="28"/>
  <c r="D5" i="28"/>
  <c r="U26" i="28"/>
  <c r="AJ18" i="28"/>
  <c r="N6" i="28"/>
  <c r="P25" i="28"/>
  <c r="H5" i="28"/>
  <c r="T6" i="28"/>
  <c r="Q8" i="28"/>
  <c r="C12" i="28"/>
  <c r="AM17" i="28"/>
  <c r="AF18" i="28"/>
  <c r="Q11" i="28"/>
  <c r="B27" i="28"/>
  <c r="I19" i="28"/>
  <c r="AE29" i="28"/>
  <c r="J21" i="28"/>
  <c r="X17" i="28"/>
  <c r="K14" i="28"/>
  <c r="AH24" i="28"/>
  <c r="AB5" i="28"/>
  <c r="AH6" i="28"/>
  <c r="AF24" i="28"/>
  <c r="AC12" i="28"/>
  <c r="Z20" i="28"/>
  <c r="AM22" i="28"/>
  <c r="E20" i="28"/>
  <c r="AN19" i="28"/>
  <c r="Y11" i="28"/>
  <c r="H28" i="28"/>
  <c r="AL10" i="28"/>
  <c r="X14" i="28"/>
  <c r="Y7" i="28"/>
  <c r="D17" i="28"/>
  <c r="AO9" i="28"/>
  <c r="Y13" i="28"/>
  <c r="AJ15" i="28"/>
  <c r="Q28" i="28"/>
  <c r="U23" i="28"/>
  <c r="Y29" i="28"/>
  <c r="P29" i="28"/>
  <c r="E17" i="28"/>
  <c r="AK26" i="28"/>
  <c r="E7" i="28"/>
  <c r="S27" i="28"/>
  <c r="AM14" i="28"/>
  <c r="W10" i="28"/>
  <c r="R29" i="28"/>
  <c r="AO12" i="28"/>
  <c r="E23" i="28"/>
  <c r="AC19" i="28"/>
  <c r="C29" i="28"/>
  <c r="AK29" i="28"/>
  <c r="I29" i="28"/>
  <c r="AC8" i="28"/>
  <c r="Y8" i="28"/>
  <c r="AJ26" i="28"/>
  <c r="AM20" i="28"/>
  <c r="H14" i="28"/>
  <c r="P24" i="28"/>
  <c r="T7" i="28"/>
  <c r="AC5" i="28"/>
  <c r="AC10" i="28"/>
  <c r="K23" i="28"/>
  <c r="AB15" i="28"/>
  <c r="L27" i="28"/>
  <c r="J14" i="28"/>
  <c r="AN7" i="28"/>
  <c r="D12" i="28"/>
  <c r="N16" i="28"/>
  <c r="B22" i="28"/>
  <c r="AJ11" i="28"/>
  <c r="Z15" i="28"/>
  <c r="N15" i="28"/>
  <c r="P21" i="28"/>
  <c r="Y9" i="28"/>
  <c r="W16" i="28"/>
  <c r="AO6" i="28"/>
  <c r="H19" i="28"/>
  <c r="F20" i="28"/>
  <c r="H22" i="28"/>
  <c r="U21" i="28"/>
  <c r="G18" i="28"/>
  <c r="N24" i="28"/>
  <c r="L13" i="28"/>
  <c r="K21" i="28"/>
  <c r="AF12" i="28"/>
  <c r="L21" i="28"/>
  <c r="Y26" i="28"/>
  <c r="K22" i="28"/>
  <c r="B20" i="28"/>
  <c r="AB8" i="28"/>
  <c r="AL9" i="28"/>
  <c r="AH16" i="28"/>
  <c r="AL18" i="28"/>
  <c r="AA16" i="28"/>
  <c r="D10" i="28"/>
  <c r="AJ20" i="28"/>
  <c r="G20" i="28"/>
  <c r="AJ12" i="28"/>
  <c r="Z14" i="28"/>
  <c r="J5" i="28"/>
  <c r="Q17" i="28"/>
  <c r="AA19" i="28"/>
  <c r="AC11" i="28"/>
  <c r="Y14" i="28"/>
  <c r="V14" i="28"/>
  <c r="G19" i="28"/>
  <c r="AI8" i="28"/>
  <c r="Q19" i="28"/>
  <c r="E22" i="28"/>
  <c r="AB11" i="28"/>
  <c r="X27" i="28"/>
  <c r="O27" i="28"/>
  <c r="AE11" i="28"/>
  <c r="L16" i="28"/>
  <c r="L12" i="28"/>
  <c r="N23" i="28"/>
  <c r="K18" i="28"/>
  <c r="AL14" i="28"/>
  <c r="N9" i="28"/>
  <c r="H26" i="28"/>
  <c r="C6" i="28"/>
  <c r="AB14" i="28"/>
  <c r="AO14" i="28"/>
  <c r="P8" i="28"/>
  <c r="J27" i="28"/>
  <c r="AH10" i="28"/>
  <c r="I21" i="28"/>
  <c r="N17" i="28"/>
  <c r="I10" i="28"/>
  <c r="AL17" i="28"/>
  <c r="O23" i="28"/>
  <c r="AK16" i="28"/>
  <c r="N19" i="28"/>
  <c r="O24" i="28"/>
  <c r="J24" i="28"/>
  <c r="H24" i="28"/>
  <c r="AI20" i="28"/>
  <c r="AG26" i="28"/>
  <c r="R19" i="28"/>
  <c r="V29" i="28"/>
  <c r="U25" i="28"/>
  <c r="K13" i="28"/>
  <c r="F10" i="28"/>
  <c r="D8" i="28"/>
  <c r="G5" i="28"/>
  <c r="AC15" i="28"/>
  <c r="W18" i="28"/>
  <c r="Q5" i="28"/>
  <c r="T11" i="28"/>
  <c r="G16" i="28"/>
  <c r="AF15" i="28"/>
  <c r="AM25" i="28"/>
  <c r="AM7" i="28"/>
  <c r="M16" i="28"/>
  <c r="X13" i="28"/>
  <c r="AJ5" i="28"/>
  <c r="L26" i="28"/>
  <c r="AL22" i="28"/>
  <c r="AC28" i="28"/>
  <c r="F19" i="28"/>
  <c r="T28" i="28"/>
  <c r="AH7" i="28"/>
  <c r="AB26" i="28"/>
  <c r="AK25" i="28"/>
  <c r="I22" i="28"/>
  <c r="C25" i="28"/>
  <c r="C27" i="28"/>
  <c r="AH11" i="28"/>
  <c r="AO23" i="28"/>
  <c r="F14" i="28"/>
  <c r="AA29" i="28"/>
  <c r="AG27" i="28"/>
  <c r="G27" i="28"/>
  <c r="AI18" i="28"/>
  <c r="L9" i="28"/>
  <c r="AD25" i="28"/>
  <c r="I18" i="28"/>
  <c r="R22" i="28"/>
  <c r="O21" i="28"/>
  <c r="AN28" i="28"/>
  <c r="T13" i="28"/>
  <c r="V8" i="28"/>
  <c r="U29" i="28"/>
  <c r="Z24" i="28"/>
  <c r="B21" i="28"/>
  <c r="AJ23" i="28"/>
  <c r="T9" i="28"/>
  <c r="P13" i="28"/>
  <c r="AA21" i="28"/>
  <c r="AA17" i="28"/>
  <c r="P23" i="28"/>
  <c r="J12" i="28"/>
  <c r="AA12" i="28"/>
  <c r="AA22" i="28"/>
  <c r="AL6" i="28"/>
  <c r="Z29" i="28"/>
  <c r="Q21" i="28"/>
  <c r="AM19" i="28"/>
  <c r="L25" i="28"/>
  <c r="W11" i="28"/>
  <c r="C14" i="28"/>
  <c r="B8" i="28"/>
  <c r="AA11" i="28"/>
  <c r="AJ10" i="28"/>
  <c r="AD16" i="28"/>
  <c r="P5" i="28"/>
  <c r="AJ16" i="28"/>
  <c r="X29" i="28"/>
  <c r="AJ13" i="28"/>
  <c r="AI6" i="28"/>
  <c r="S17" i="28"/>
  <c r="AJ27" i="28"/>
  <c r="AO10" i="28"/>
  <c r="O7" i="28"/>
  <c r="W26" i="28"/>
  <c r="AM5" i="28"/>
  <c r="AI22" i="28"/>
  <c r="T18" i="28"/>
  <c r="H11" i="28"/>
  <c r="B6" i="28"/>
  <c r="I12" i="28"/>
  <c r="X22" i="28"/>
  <c r="AO7" i="28"/>
  <c r="AB25" i="28"/>
  <c r="V24" i="28"/>
  <c r="M8" i="28"/>
  <c r="F18" i="28"/>
  <c r="J11" i="28"/>
  <c r="Q10" i="28"/>
  <c r="AE9" i="28"/>
  <c r="D28" i="28"/>
  <c r="K8" i="28"/>
  <c r="S23" i="28"/>
  <c r="S8" i="28"/>
  <c r="AF8" i="28"/>
  <c r="AE21" i="28"/>
  <c r="Q13" i="28"/>
  <c r="D6" i="28"/>
  <c r="W22" i="28"/>
  <c r="AG23" i="28"/>
  <c r="Z17" i="28"/>
  <c r="Y12" i="28"/>
  <c r="Z16" i="28"/>
  <c r="Q25" i="28"/>
  <c r="AI14" i="28"/>
  <c r="AO18" i="28"/>
  <c r="AL27" i="28"/>
  <c r="P27" i="28"/>
  <c r="I8" i="28"/>
  <c r="O5" i="28"/>
  <c r="AN17" i="28"/>
  <c r="AK22" i="28"/>
  <c r="B12" i="28"/>
  <c r="V11" i="28"/>
  <c r="Y20" i="28"/>
  <c r="T14" i="28"/>
  <c r="V25" i="28"/>
  <c r="N21" i="28"/>
  <c r="G15" i="28"/>
  <c r="AO16" i="28"/>
  <c r="K5" i="28"/>
  <c r="G28" i="28"/>
  <c r="I25" i="28"/>
  <c r="L24" i="28"/>
  <c r="AJ21" i="28"/>
  <c r="AI9" i="28"/>
  <c r="AG24" i="28"/>
  <c r="AA6" i="28"/>
  <c r="AI23" i="28"/>
  <c r="N29" i="28"/>
  <c r="AD15" i="28"/>
  <c r="S5" i="28"/>
  <c r="W17" i="28"/>
  <c r="R9" i="28"/>
  <c r="U13" i="28"/>
  <c r="S26" i="28"/>
  <c r="F23" i="28"/>
  <c r="M20" i="28"/>
  <c r="U8" i="28"/>
  <c r="R6" i="28"/>
  <c r="U5" i="28"/>
  <c r="F16" i="28"/>
  <c r="AD28" i="28"/>
  <c r="F22" i="28"/>
  <c r="N28" i="28"/>
  <c r="C8" i="28"/>
  <c r="AE5" i="28"/>
  <c r="J9" i="28"/>
  <c r="J16" i="28"/>
  <c r="C21" i="28"/>
  <c r="AM10" i="28"/>
  <c r="AF13" i="28"/>
  <c r="S14" i="28"/>
  <c r="AA24" i="28"/>
  <c r="AN26" i="28"/>
  <c r="B18" i="28"/>
  <c r="E19" i="28"/>
  <c r="W28" i="28"/>
  <c r="AN11" i="28"/>
  <c r="AH8" i="28"/>
  <c r="AM13" i="28"/>
  <c r="E13" i="28"/>
  <c r="Q20" i="28"/>
  <c r="M5" i="28"/>
  <c r="J18" i="28"/>
  <c r="AD6" i="28"/>
  <c r="L19" i="28"/>
  <c r="B17" i="28"/>
  <c r="C11" i="28"/>
  <c r="AG5" i="28"/>
  <c r="X20" i="28"/>
  <c r="AC13" i="28"/>
  <c r="S28" i="28"/>
  <c r="D26" i="28"/>
  <c r="AE6" i="28"/>
  <c r="AB9" i="28"/>
  <c r="AE8" i="28"/>
  <c r="T17" i="28"/>
  <c r="Z28" i="28"/>
  <c r="C9" i="28"/>
  <c r="AL5" i="28"/>
  <c r="AH28" i="28"/>
  <c r="AD7" i="28"/>
  <c r="R20" i="28"/>
  <c r="W8" i="28"/>
  <c r="L29" i="28"/>
  <c r="AJ14" i="28"/>
  <c r="T19" i="28"/>
  <c r="F17" i="28"/>
  <c r="AG17" i="28"/>
  <c r="AE14" i="28"/>
  <c r="Z27" i="28"/>
  <c r="AK20" i="28"/>
  <c r="AD27" i="28"/>
  <c r="Z5" i="28"/>
  <c r="Z13" i="28"/>
  <c r="R12" i="28"/>
  <c r="E29" i="28"/>
  <c r="V6" i="28"/>
  <c r="AJ25" i="28"/>
  <c r="V5" i="28"/>
  <c r="AH22" i="28"/>
  <c r="J28" i="28"/>
  <c r="AK11" i="28"/>
  <c r="N8" i="28"/>
  <c r="AG11" i="28"/>
  <c r="O16" i="28"/>
  <c r="R25" i="28"/>
  <c r="AC18" i="28"/>
  <c r="P26" i="28"/>
  <c r="AO29" i="28"/>
  <c r="AD12" i="28"/>
  <c r="AO28" i="28"/>
  <c r="R23" i="28"/>
  <c r="L22" i="28"/>
  <c r="AF21" i="28"/>
  <c r="E28" i="28"/>
  <c r="R17" i="28"/>
  <c r="AG9" i="28"/>
  <c r="L20" i="28"/>
  <c r="D14" i="28"/>
  <c r="Q26" i="28"/>
  <c r="AM9" i="28"/>
  <c r="F12" i="28"/>
  <c r="K17" i="28"/>
  <c r="O17" i="28"/>
  <c r="T21" i="28"/>
  <c r="Q12" i="28"/>
  <c r="H15" i="28"/>
  <c r="E25" i="28"/>
  <c r="E11" i="28"/>
  <c r="V27" i="28"/>
  <c r="L14" i="28"/>
  <c r="L6" i="28"/>
  <c r="F21" i="28"/>
  <c r="Y18" i="28"/>
  <c r="X15" i="28"/>
  <c r="N22" i="28"/>
  <c r="AA28" i="28"/>
  <c r="AA14" i="28"/>
  <c r="M14" i="28"/>
  <c r="AI17" i="28"/>
  <c r="M9" i="28"/>
  <c r="I28" i="28"/>
  <c r="E21" i="28"/>
  <c r="P14" i="28"/>
  <c r="AH12" i="28"/>
  <c r="AA5" i="28"/>
  <c r="Q15" i="28"/>
  <c r="AG19" i="28"/>
  <c r="X8" i="28"/>
  <c r="U28" i="28"/>
  <c r="Y22" i="28"/>
  <c r="AE20" i="28"/>
  <c r="S12" i="28"/>
  <c r="I17" i="28"/>
  <c r="AH17" i="28"/>
  <c r="AH21" i="28"/>
  <c r="AK14" i="28"/>
  <c r="Z8" i="28"/>
  <c r="AE10" i="28"/>
  <c r="N27" i="28"/>
  <c r="Z26" i="28"/>
  <c r="S16" i="28"/>
  <c r="AH25" i="28"/>
  <c r="AG20" i="28"/>
  <c r="AA20" i="28"/>
  <c r="AL16" i="28"/>
  <c r="R13" i="28"/>
  <c r="AN13" i="28"/>
  <c r="AL11" i="28"/>
  <c r="Q23" i="28"/>
  <c r="AE15" i="28"/>
  <c r="Z12" i="28"/>
  <c r="AK7" i="28"/>
  <c r="Y10" i="28"/>
  <c r="O8" i="28"/>
  <c r="AF10" i="28"/>
  <c r="U14" i="28"/>
  <c r="AK28" i="28"/>
  <c r="C28" i="28"/>
  <c r="U10" i="28"/>
  <c r="D21" i="28"/>
  <c r="E9" i="28"/>
  <c r="N14" i="28"/>
  <c r="Y24" i="28"/>
  <c r="P15" i="28"/>
  <c r="AM11" i="28"/>
  <c r="R15" i="28"/>
  <c r="K10" i="28"/>
  <c r="AO21" i="28"/>
  <c r="F7" i="28"/>
  <c r="Q18" i="28"/>
  <c r="G10" i="28"/>
  <c r="F11" i="28"/>
  <c r="AL25" i="28"/>
  <c r="B28" i="28"/>
  <c r="J29" i="28"/>
  <c r="Z9" i="28"/>
  <c r="AM24" i="28"/>
  <c r="AL19" i="28"/>
  <c r="AF26" i="28"/>
  <c r="AJ7" i="28"/>
  <c r="X19" i="28"/>
  <c r="F8" i="28"/>
  <c r="AM27" i="28"/>
  <c r="Z25" i="28"/>
  <c r="X26" i="28"/>
  <c r="AN25" i="28"/>
  <c r="N11" i="28"/>
  <c r="AK10" i="28"/>
  <c r="AE17" i="28"/>
  <c r="AK5" i="28"/>
  <c r="T10" i="28"/>
  <c r="D9" i="28"/>
  <c r="E18" i="28"/>
  <c r="AD26" i="28"/>
  <c r="M21" i="28"/>
  <c r="F29" i="28"/>
  <c r="AN8" i="28"/>
  <c r="AH18" i="28"/>
  <c r="AO22" i="28"/>
  <c r="AH15" i="28"/>
  <c r="AB21" i="28"/>
  <c r="AF11" i="28"/>
  <c r="AD17" i="28"/>
  <c r="X24" i="28"/>
  <c r="AG14" i="28"/>
  <c r="U11" i="28"/>
  <c r="H12" i="28"/>
  <c r="R18" i="28"/>
  <c r="M29" i="28"/>
  <c r="R16" i="28"/>
  <c r="W14" i="28"/>
  <c r="AM26" i="28"/>
  <c r="AE19" i="28"/>
  <c r="T16" i="28"/>
  <c r="W15" i="28"/>
  <c r="O22" i="28"/>
  <c r="V21" i="28"/>
  <c r="AI10" i="28"/>
  <c r="W23" i="28"/>
  <c r="G22" i="28"/>
  <c r="P28" i="28"/>
  <c r="X16" i="28"/>
  <c r="AK12" i="28"/>
  <c r="J8" i="28"/>
  <c r="C13" i="28"/>
  <c r="E12" i="28"/>
  <c r="R11" i="28"/>
  <c r="C20" i="28"/>
  <c r="G21" i="28"/>
  <c r="AN22" i="28"/>
  <c r="T24" i="28"/>
  <c r="Y28" i="28"/>
  <c r="H17" i="28"/>
  <c r="AD23" i="28"/>
  <c r="U19" i="28"/>
  <c r="D15" i="28"/>
  <c r="B9" i="28"/>
  <c r="AI24" i="28"/>
  <c r="AJ9" i="28"/>
  <c r="J6" i="28"/>
  <c r="AE27" i="28"/>
  <c r="Y15" i="28"/>
  <c r="W21" i="28"/>
  <c r="AD13" i="28"/>
  <c r="Z19" i="28"/>
  <c r="AI7" i="28"/>
  <c r="AE13" i="28"/>
  <c r="J10" i="28"/>
  <c r="AK21" i="28"/>
  <c r="D24" i="28"/>
  <c r="AA7" i="28"/>
  <c r="AB17" i="28"/>
  <c r="B26" i="28"/>
  <c r="T12" i="28"/>
  <c r="AC17" i="28"/>
  <c r="V19" i="28"/>
  <c r="D18" i="28"/>
  <c r="Z21" i="28"/>
  <c r="V28" i="28"/>
  <c r="Z10" i="28"/>
  <c r="AD8" i="28"/>
  <c r="K26" i="28"/>
  <c r="AL28" i="28"/>
  <c r="R7" i="28"/>
  <c r="AA27" i="28"/>
  <c r="W25" i="28"/>
  <c r="O28" i="28"/>
  <c r="AG8" i="28"/>
  <c r="E16" i="28"/>
  <c r="AN29" i="28"/>
  <c r="AG21" i="28"/>
  <c r="K28" i="28"/>
  <c r="W19" i="28"/>
  <c r="P18" i="28"/>
  <c r="AB22" i="28"/>
  <c r="N18" i="28"/>
  <c r="L23" i="28"/>
  <c r="L18" i="28"/>
  <c r="AB18" i="28"/>
  <c r="AG22" i="28"/>
  <c r="Z11" i="28"/>
  <c r="F5" i="28"/>
  <c r="H23" i="28"/>
  <c r="L28" i="28"/>
  <c r="F25" i="28"/>
  <c r="R5" i="28"/>
  <c r="D22" i="28"/>
  <c r="AI29" i="28"/>
  <c r="AF22" i="28"/>
  <c r="H20" i="28"/>
  <c r="X28" i="28"/>
  <c r="O14" i="28"/>
  <c r="U6" i="28"/>
  <c r="P20" i="28"/>
  <c r="AI28" i="28"/>
  <c r="V16" i="28"/>
  <c r="C10" i="28"/>
  <c r="AF14" i="28"/>
  <c r="G8" i="28"/>
  <c r="O13" i="28"/>
  <c r="AK13" i="28"/>
  <c r="T5" i="28"/>
  <c r="AG13" i="28"/>
  <c r="AH19" i="28"/>
  <c r="Q7" i="28"/>
  <c r="X11" i="28"/>
  <c r="D29" i="28"/>
  <c r="AA25" i="28"/>
  <c r="C19" i="28"/>
  <c r="Q29" i="28"/>
  <c r="T25" i="28"/>
  <c r="AD14" i="28"/>
  <c r="AI25" i="28"/>
  <c r="J19" i="28"/>
  <c r="U7" i="28"/>
  <c r="B15" i="28"/>
  <c r="O20" i="28"/>
  <c r="Q16" i="28"/>
  <c r="J15" i="28"/>
  <c r="R14" i="28"/>
  <c r="M15" i="28"/>
  <c r="AM23" i="28"/>
  <c r="W5" i="28"/>
  <c r="C15" i="28"/>
  <c r="AO19" i="28"/>
  <c r="F6" i="28"/>
  <c r="Q27" i="28"/>
  <c r="AD5" i="28"/>
  <c r="AG29" i="28"/>
  <c r="W6" i="28"/>
  <c r="N10" i="28"/>
  <c r="J20" i="28"/>
  <c r="Z22" i="28"/>
  <c r="D11" i="28"/>
  <c r="K12" i="28"/>
  <c r="G11" i="28"/>
  <c r="C23" i="28"/>
  <c r="AM6" i="28"/>
  <c r="P9" i="28"/>
  <c r="Y6" i="28"/>
  <c r="B29" i="28"/>
  <c r="AN18" i="28"/>
  <c r="AM12" i="28"/>
  <c r="T15" i="28"/>
  <c r="L11" i="28"/>
  <c r="U27" i="28"/>
  <c r="H9" i="28"/>
  <c r="M13" i="28"/>
  <c r="AC24" i="28"/>
  <c r="AC27" i="28"/>
  <c r="M7" i="28"/>
  <c r="AD20" i="28"/>
  <c r="K24" i="28"/>
  <c r="AM29" i="28"/>
  <c r="U15" i="28"/>
  <c r="E15" i="28"/>
  <c r="O9" i="28"/>
  <c r="P22" i="28"/>
  <c r="AO13" i="28"/>
  <c r="I13" i="28"/>
  <c r="AG12" i="28"/>
  <c r="AK17" i="28"/>
  <c r="S15" i="28"/>
  <c r="AF25" i="28"/>
  <c r="O12" i="28"/>
  <c r="AO24" i="28"/>
  <c r="N26" i="28"/>
  <c r="M26" i="28"/>
  <c r="AK15" i="28"/>
  <c r="H18" i="28"/>
  <c r="L10" i="28"/>
  <c r="V9" i="28"/>
  <c r="G13" i="28"/>
  <c r="AI15" i="28"/>
  <c r="U22" i="28"/>
  <c r="AI21" i="28"/>
  <c r="AA8" i="28"/>
  <c r="AE22" i="28"/>
  <c r="AE24" i="28"/>
  <c r="AM8" i="28"/>
  <c r="AN24" i="28"/>
  <c r="G17" i="28"/>
  <c r="I20" i="28"/>
  <c r="AD21" i="28"/>
  <c r="AK23" i="28"/>
  <c r="AJ28" i="28"/>
  <c r="AI11" i="28"/>
  <c r="Y25" i="28"/>
  <c r="AF27" i="28"/>
  <c r="AL29" i="28"/>
  <c r="S9" i="28"/>
  <c r="E8" i="28"/>
  <c r="I24" i="28"/>
  <c r="AE26" i="28"/>
  <c r="C18" i="28"/>
  <c r="AN16" i="28"/>
  <c r="X5" i="28"/>
  <c r="AG18" i="28"/>
  <c r="B25" i="28"/>
  <c r="T27" i="28"/>
  <c r="W12" i="28"/>
  <c r="O26" i="28"/>
  <c r="AH5" i="28"/>
  <c r="K19" i="28"/>
  <c r="AG25" i="28"/>
  <c r="D23" i="28"/>
  <c r="M23" i="28"/>
  <c r="U20" i="28"/>
  <c r="AB7" i="28"/>
  <c r="K25" i="28"/>
  <c r="AF17" i="28"/>
  <c r="AD9" i="28"/>
  <c r="T26" i="28"/>
  <c r="M22" i="28"/>
  <c r="M19" i="28"/>
  <c r="AB20" i="28"/>
  <c r="AI16" i="28"/>
  <c r="Y16" i="28"/>
  <c r="X25" i="28"/>
  <c r="X21" i="28"/>
  <c r="S20" i="28"/>
  <c r="AK19" i="28"/>
  <c r="Z18" i="28"/>
  <c r="AK24" i="28"/>
  <c r="AH23" i="28"/>
  <c r="AF9" i="28"/>
  <c r="H16" i="28"/>
  <c r="P11" i="28"/>
  <c r="X12" i="28"/>
  <c r="K6" i="28"/>
  <c r="AE18" i="28"/>
  <c r="K7" i="28"/>
  <c r="T8" i="28"/>
  <c r="W9" i="28"/>
  <c r="AN10" i="28"/>
  <c r="O6" i="28"/>
  <c r="AM18" i="28"/>
  <c r="U18" i="28"/>
  <c r="G23" i="28"/>
  <c r="AD19" i="28"/>
  <c r="Y27" i="28"/>
  <c r="W27" i="28"/>
  <c r="J7" i="28"/>
  <c r="U17" i="28"/>
  <c r="AA23" i="28"/>
  <c r="X7" i="28"/>
  <c r="N12" i="28"/>
  <c r="G26" i="28"/>
  <c r="X23" i="28"/>
  <c r="AB27" i="28"/>
  <c r="AM28" i="28"/>
  <c r="J22" i="28"/>
  <c r="I23" i="28"/>
  <c r="Z6" i="28"/>
  <c r="S21" i="28"/>
  <c r="O15" i="28"/>
  <c r="AC29" i="28"/>
  <c r="AH13" i="28"/>
  <c r="AL20" i="28"/>
  <c r="AG6" i="28"/>
  <c r="L7" i="28"/>
  <c r="AC25" i="28"/>
  <c r="AO11" i="28"/>
  <c r="E27" i="28"/>
  <c r="E6" i="28"/>
  <c r="H7" i="28"/>
  <c r="AA13" i="28"/>
  <c r="M25" i="28"/>
  <c r="S11" i="28"/>
  <c r="E26" i="28"/>
  <c r="AB19" i="28"/>
  <c r="R24" i="28"/>
  <c r="S13" i="28"/>
  <c r="AI27" i="28"/>
  <c r="G25" i="28"/>
  <c r="AF23" i="28"/>
  <c r="AH29" i="28"/>
  <c r="D7" i="28"/>
  <c r="C16" i="28"/>
  <c r="M11" i="28"/>
  <c r="AD10" i="28"/>
  <c r="M28" i="28"/>
  <c r="N7" i="28"/>
  <c r="I26" i="28"/>
  <c r="K11" i="28"/>
  <c r="Y17" i="28"/>
  <c r="B11" i="28"/>
  <c r="Z7" i="28"/>
  <c r="AL12" i="28"/>
  <c r="Q14" i="28"/>
  <c r="G6" i="28"/>
  <c r="F24" i="28"/>
  <c r="H21" i="28"/>
  <c r="P12" i="28"/>
  <c r="B14" i="28"/>
  <c r="AL7" i="28"/>
  <c r="P6" i="28"/>
  <c r="H29" i="28"/>
  <c r="W20" i="28"/>
  <c r="H25" i="28"/>
  <c r="M27" i="28"/>
  <c r="G9" i="28"/>
  <c r="P17" i="28"/>
  <c r="I15" i="28"/>
  <c r="Y5" i="28"/>
  <c r="X9" i="28"/>
  <c r="AE25" i="28"/>
  <c r="AN5" i="28"/>
  <c r="V26" i="28"/>
  <c r="O25" i="28"/>
  <c r="B23" i="28"/>
  <c r="O29" i="28"/>
  <c r="N13" i="28"/>
  <c r="AJ29" i="28"/>
  <c r="AJ24" i="28"/>
  <c r="AL23" i="28"/>
  <c r="AJ8" i="28"/>
  <c r="B16" i="28"/>
  <c r="R10" i="28"/>
  <c r="AD18" i="28"/>
  <c r="AB6" i="28"/>
  <c r="AB24" i="28"/>
  <c r="K16" i="28"/>
  <c r="E24" i="28"/>
  <c r="AN27" i="28"/>
  <c r="AC20" i="28"/>
  <c r="I5" i="28"/>
  <c r="K15" i="28"/>
  <c r="S25" i="28"/>
  <c r="M17" i="28"/>
  <c r="P19" i="28"/>
  <c r="AH26" i="28"/>
  <c r="G7" i="28"/>
  <c r="AF19" i="28"/>
  <c r="D20" i="28"/>
  <c r="N5" i="28"/>
  <c r="AA9" i="28"/>
  <c r="K29" i="28"/>
  <c r="AN9" i="28"/>
  <c r="AK6" i="28"/>
  <c r="R28" i="28"/>
  <c r="P10" i="28"/>
  <c r="Z23" i="28"/>
  <c r="B7" i="28"/>
  <c r="AK9" i="28"/>
  <c r="F27" i="28"/>
  <c r="AF16" i="28"/>
  <c r="B5" i="28"/>
  <c r="AI12" i="28"/>
  <c r="J26" i="28"/>
  <c r="AL15" i="28"/>
  <c r="AD22" i="28"/>
  <c r="N20" i="28"/>
  <c r="Y23" i="28"/>
  <c r="AM21" i="28"/>
  <c r="I7" i="28"/>
  <c r="W7" i="28"/>
  <c r="AO5" i="28"/>
  <c r="AO27" i="28"/>
  <c r="X6" i="28"/>
  <c r="O10" i="28"/>
  <c r="X10" i="28"/>
  <c r="T20" i="28"/>
  <c r="AC7" i="28"/>
  <c r="F13" i="28"/>
  <c r="W29" i="28"/>
  <c r="D27" i="28"/>
  <c r="P16" i="28"/>
  <c r="AH27" i="28"/>
  <c r="N25" i="28"/>
  <c r="AA26" i="28"/>
  <c r="E10" i="28"/>
  <c r="I14" i="28"/>
  <c r="AO20" i="28"/>
  <c r="AJ22" i="28"/>
  <c r="AF28" i="28"/>
  <c r="AL13" i="28"/>
  <c r="AC23" i="28"/>
  <c r="AA10" i="28"/>
  <c r="H8" i="28"/>
  <c r="AE16" i="28"/>
  <c r="C7" i="28"/>
  <c r="AG7" i="28"/>
  <c r="I27" i="28"/>
  <c r="AI13" i="28"/>
  <c r="Y21" i="28"/>
  <c r="S22" i="28"/>
  <c r="I11" i="28"/>
  <c r="Q24" i="28"/>
  <c r="H6" i="28"/>
  <c r="V12" i="28"/>
  <c r="I16" i="28"/>
  <c r="AC9" i="28"/>
  <c r="AA18" i="28"/>
  <c r="E14" i="28"/>
  <c r="C24" i="28"/>
  <c r="S18" i="28"/>
  <c r="AB12" i="28"/>
  <c r="M24" i="28"/>
  <c r="AM15" i="28"/>
  <c r="AF5" i="28"/>
  <c r="S7" i="28"/>
  <c r="O19" i="28"/>
  <c r="V20" i="28"/>
  <c r="B24" i="28"/>
  <c r="V17" i="28"/>
  <c r="AH14" i="28"/>
  <c r="AO8" i="28"/>
  <c r="AO25" i="28"/>
  <c r="AE28" i="28"/>
  <c r="K9" i="28"/>
  <c r="G29" i="28"/>
  <c r="AN20" i="28"/>
  <c r="AO26" i="28"/>
  <c r="AF7" i="28"/>
  <c r="J23" i="28"/>
  <c r="AI5" i="28"/>
  <c r="AG16" i="28"/>
  <c r="AC26" i="28"/>
  <c r="AF20" i="28"/>
  <c r="E33" i="28" l="1"/>
  <c r="E75" i="28"/>
  <c r="D42" i="28"/>
  <c r="D33" i="28"/>
  <c r="E48" i="28"/>
  <c r="E72" i="28"/>
  <c r="E42" i="28"/>
  <c r="E37" i="28"/>
  <c r="D38" i="28"/>
  <c r="E35" i="28"/>
  <c r="E49" i="28"/>
  <c r="E59" i="28"/>
  <c r="D46" i="28"/>
  <c r="D49" i="28"/>
  <c r="D58" i="28"/>
  <c r="E47" i="28"/>
  <c r="D35" i="28"/>
  <c r="E74" i="28"/>
  <c r="E38" i="28"/>
  <c r="E41" i="28"/>
  <c r="D54" i="28"/>
  <c r="D32" i="28"/>
  <c r="E69" i="28"/>
  <c r="E46" i="28"/>
  <c r="E63" i="28"/>
  <c r="E50" i="28"/>
  <c r="E51" i="28"/>
  <c r="E70" i="28"/>
  <c r="E77" i="28"/>
  <c r="E66" i="28"/>
  <c r="D61" i="28"/>
  <c r="E39" i="28"/>
  <c r="D56" i="28"/>
  <c r="D34" i="28"/>
  <c r="E60" i="28"/>
  <c r="E58" i="28"/>
  <c r="D74" i="28"/>
  <c r="D44" i="28"/>
  <c r="E53" i="28"/>
  <c r="D36" i="28"/>
  <c r="D77" i="28"/>
  <c r="E32" i="28"/>
  <c r="D41" i="28"/>
  <c r="D66" i="28"/>
  <c r="D57" i="28"/>
  <c r="E73" i="28"/>
  <c r="D62" i="28"/>
  <c r="D76" i="28"/>
  <c r="D72" i="28"/>
  <c r="E64" i="28"/>
  <c r="E43" i="28"/>
  <c r="D51" i="28"/>
  <c r="E65" i="28"/>
  <c r="D48" i="28"/>
  <c r="D64" i="28"/>
  <c r="D60" i="28"/>
  <c r="F60" i="28" s="1"/>
  <c r="E34" i="28"/>
  <c r="F34" i="28" s="1"/>
  <c r="E45" i="28"/>
  <c r="D47" i="28"/>
  <c r="F47" i="28" s="1"/>
  <c r="D40" i="28"/>
  <c r="E40" i="28"/>
  <c r="D65" i="28"/>
  <c r="D67" i="28"/>
  <c r="E71" i="28"/>
  <c r="D55" i="28"/>
  <c r="E68" i="28"/>
  <c r="E57" i="28"/>
  <c r="D59" i="28"/>
  <c r="E56" i="28"/>
  <c r="E76" i="28"/>
  <c r="E67" i="28"/>
  <c r="D63" i="28"/>
  <c r="D75" i="28"/>
  <c r="E62" i="28"/>
  <c r="D52" i="28"/>
  <c r="D45" i="28"/>
  <c r="D39" i="28"/>
  <c r="D71" i="28"/>
  <c r="E36" i="28"/>
  <c r="D43" i="28"/>
  <c r="F43" i="28" s="1"/>
  <c r="D68" i="28"/>
  <c r="E54" i="28"/>
  <c r="D70" i="28"/>
  <c r="E61" i="28"/>
  <c r="E52" i="28"/>
  <c r="D37" i="28"/>
  <c r="D73" i="28"/>
  <c r="E44" i="28"/>
  <c r="D50" i="28"/>
  <c r="D69" i="28"/>
  <c r="E55" i="28"/>
  <c r="D53" i="28"/>
  <c r="J5" i="29"/>
  <c r="E78" i="28"/>
  <c r="D78" i="28"/>
  <c r="A79" i="28"/>
  <c r="F36" i="28" l="1"/>
  <c r="F45" i="28"/>
  <c r="F58" i="28"/>
  <c r="F37" i="28"/>
  <c r="F55" i="28"/>
  <c r="F63" i="28"/>
  <c r="F61" i="28"/>
  <c r="F67" i="28"/>
  <c r="F42" i="28"/>
  <c r="F65" i="28"/>
  <c r="F64" i="28"/>
  <c r="F50" i="28"/>
  <c r="F52" i="28"/>
  <c r="F57" i="28"/>
  <c r="F48" i="28"/>
  <c r="F66" i="28"/>
  <c r="F77" i="28"/>
  <c r="F53" i="28"/>
  <c r="F39" i="28"/>
  <c r="F49" i="28"/>
  <c r="F69" i="28"/>
  <c r="F72" i="28"/>
  <c r="F38" i="28"/>
  <c r="F59" i="28"/>
  <c r="F76" i="28"/>
  <c r="F70" i="28"/>
  <c r="F73" i="28"/>
  <c r="F62" i="28"/>
  <c r="F51" i="28"/>
  <c r="F75" i="28"/>
  <c r="F32" i="28"/>
  <c r="F68" i="28"/>
  <c r="F54" i="28"/>
  <c r="F33" i="28"/>
  <c r="F40" i="28"/>
  <c r="F41" i="28"/>
  <c r="F71" i="28"/>
  <c r="F44" i="28"/>
  <c r="F74" i="28"/>
  <c r="F35" i="28"/>
  <c r="F56" i="28"/>
  <c r="F46" i="28"/>
  <c r="E79" i="28"/>
  <c r="D79" i="28"/>
  <c r="F78" i="28"/>
  <c r="A80" i="28"/>
  <c r="F79" i="28" l="1"/>
  <c r="D80" i="28"/>
  <c r="E80" i="28"/>
  <c r="A81" i="28"/>
  <c r="F80" i="28" l="1"/>
  <c r="D81" i="28"/>
  <c r="E81" i="28"/>
  <c r="A82" i="28"/>
  <c r="D82" i="28" l="1"/>
  <c r="E82" i="28"/>
  <c r="F81" i="28"/>
  <c r="A83" i="28"/>
  <c r="E83" i="28" l="1"/>
  <c r="D83" i="28"/>
  <c r="F82" i="28"/>
  <c r="A84" i="28"/>
  <c r="F83" i="28" l="1"/>
  <c r="E84" i="28"/>
  <c r="D84" i="28"/>
  <c r="A85" i="28"/>
  <c r="F84" i="28" l="1"/>
  <c r="D85" i="28"/>
  <c r="E85" i="28"/>
  <c r="A86" i="28"/>
  <c r="F85" i="28" l="1"/>
  <c r="E86" i="28"/>
  <c r="D86" i="28"/>
  <c r="A87" i="28"/>
  <c r="F86" i="28" l="1"/>
  <c r="E87" i="28"/>
  <c r="D87" i="28"/>
  <c r="A88" i="28"/>
  <c r="F87" i="28" l="1"/>
  <c r="E88" i="28"/>
  <c r="D88" i="28"/>
  <c r="A89" i="28"/>
  <c r="F88" i="28" l="1"/>
  <c r="D89" i="28"/>
  <c r="E89" i="28"/>
  <c r="A90" i="28"/>
  <c r="E90" i="28" l="1"/>
  <c r="D90" i="28"/>
  <c r="F89" i="28"/>
  <c r="A91" i="28"/>
  <c r="F90" i="28" l="1"/>
  <c r="D91" i="28"/>
  <c r="E91" i="28"/>
  <c r="A92" i="28"/>
  <c r="D92" i="28" l="1"/>
  <c r="E92" i="28"/>
  <c r="F91" i="28"/>
  <c r="A93" i="28"/>
  <c r="D93" i="28" l="1"/>
  <c r="E93" i="28"/>
  <c r="F92" i="28"/>
  <c r="A94" i="28"/>
  <c r="F93" i="28" l="1"/>
  <c r="D94" i="28"/>
  <c r="E94" i="28"/>
  <c r="A95" i="28"/>
  <c r="D95" i="28" l="1"/>
  <c r="E95" i="28"/>
  <c r="F94" i="28"/>
  <c r="A96" i="28"/>
  <c r="F95" i="28" l="1"/>
  <c r="D96" i="28"/>
  <c r="E96" i="28"/>
  <c r="A97" i="28"/>
  <c r="E97" i="28" l="1"/>
  <c r="D97" i="28"/>
  <c r="F96" i="28"/>
  <c r="A98" i="28"/>
  <c r="F97" i="28" l="1"/>
  <c r="E98" i="28"/>
  <c r="D98" i="28"/>
  <c r="A99" i="28"/>
  <c r="F98" i="28" l="1"/>
  <c r="E99" i="28"/>
  <c r="D99" i="28"/>
  <c r="A100" i="28"/>
  <c r="F99" i="28" l="1"/>
  <c r="E100" i="28"/>
  <c r="D100" i="28"/>
  <c r="A101" i="28"/>
  <c r="F100" i="28" l="1"/>
  <c r="D101" i="28"/>
  <c r="E101" i="28"/>
  <c r="A102" i="28"/>
  <c r="E102" i="28" l="1"/>
  <c r="D102" i="28"/>
  <c r="F101" i="28"/>
  <c r="A103" i="28"/>
  <c r="F102" i="28" l="1"/>
  <c r="E103" i="28"/>
  <c r="D103" i="28"/>
  <c r="A104" i="28"/>
  <c r="F103" i="28" l="1"/>
  <c r="D104" i="28"/>
  <c r="E104" i="28"/>
  <c r="A105" i="28"/>
  <c r="D105" i="28" l="1"/>
  <c r="E105" i="28"/>
  <c r="F104" i="28"/>
  <c r="A106" i="28"/>
  <c r="D106" i="28" l="1"/>
  <c r="E106" i="28"/>
  <c r="F105" i="28"/>
  <c r="A107" i="28"/>
  <c r="E107" i="28" l="1"/>
  <c r="D107" i="28"/>
  <c r="F106" i="28"/>
  <c r="A108" i="28"/>
  <c r="F107" i="28" l="1"/>
  <c r="E108" i="28"/>
  <c r="D108" i="28"/>
  <c r="A109" i="28"/>
  <c r="F108" i="28" l="1"/>
  <c r="D109" i="28"/>
  <c r="E109" i="28"/>
  <c r="A110" i="28"/>
  <c r="F109" i="28" l="1"/>
  <c r="E110" i="28"/>
  <c r="D110" i="28"/>
  <c r="A111" i="28"/>
  <c r="E111" i="28" l="1"/>
  <c r="D111" i="28"/>
  <c r="F110" i="28"/>
  <c r="A112" i="28"/>
  <c r="F111" i="28" l="1"/>
  <c r="E112" i="28"/>
  <c r="D112" i="28"/>
  <c r="A113" i="28"/>
  <c r="F112" i="28" l="1"/>
  <c r="E113" i="28"/>
  <c r="D113" i="28"/>
  <c r="A114" i="28"/>
  <c r="F113" i="28" l="1"/>
  <c r="E114" i="28"/>
  <c r="D114" i="28"/>
  <c r="A115" i="28"/>
  <c r="F114" i="28" l="1"/>
  <c r="D115" i="28"/>
  <c r="E115" i="28"/>
  <c r="A116" i="28"/>
  <c r="D116" i="28" l="1"/>
  <c r="E116" i="28"/>
  <c r="F115" i="28"/>
  <c r="A117" i="28"/>
  <c r="E117" i="28" l="1"/>
  <c r="D117" i="28"/>
  <c r="F116" i="28"/>
  <c r="A118" i="28"/>
  <c r="F117" i="28" l="1"/>
  <c r="D118" i="28"/>
  <c r="E118" i="28"/>
  <c r="A119" i="28"/>
  <c r="D119" i="28" l="1"/>
  <c r="E119" i="28"/>
  <c r="F118" i="28"/>
  <c r="A120" i="28"/>
  <c r="D120" i="28" l="1"/>
  <c r="E120" i="28"/>
  <c r="F119" i="28"/>
  <c r="A121" i="28"/>
  <c r="F120" i="28" l="1"/>
  <c r="D121" i="28"/>
  <c r="E121" i="28"/>
  <c r="A122" i="28"/>
  <c r="F121" i="28" l="1"/>
  <c r="D122" i="28"/>
  <c r="E122" i="28"/>
  <c r="A123" i="28"/>
  <c r="F122" i="28" l="1"/>
  <c r="E123" i="28"/>
  <c r="D123" i="28"/>
  <c r="A124" i="28"/>
  <c r="E124" i="28" l="1"/>
  <c r="D124" i="28"/>
  <c r="F123" i="28"/>
  <c r="A125" i="28"/>
  <c r="F124" i="28" l="1"/>
  <c r="D125" i="28"/>
  <c r="E125" i="28"/>
  <c r="A126" i="28"/>
  <c r="E126" i="28" l="1"/>
  <c r="D126" i="28"/>
  <c r="F125" i="28"/>
  <c r="A127" i="28"/>
  <c r="F126" i="28" l="1"/>
  <c r="E127" i="28"/>
  <c r="D127" i="28"/>
  <c r="A128" i="28"/>
  <c r="F127" i="28" l="1"/>
  <c r="E128" i="28"/>
  <c r="D128" i="28"/>
  <c r="A129" i="28"/>
  <c r="F128" i="28" l="1"/>
  <c r="D129" i="28"/>
  <c r="E129" i="28"/>
  <c r="A130" i="28"/>
  <c r="F129" i="28" l="1"/>
  <c r="D130" i="28"/>
  <c r="E130" i="28"/>
  <c r="A131" i="28"/>
  <c r="F130" i="28" l="1"/>
  <c r="E131" i="28"/>
  <c r="D131" i="28"/>
  <c r="A132" i="28"/>
  <c r="F131" i="28" l="1"/>
  <c r="D132" i="28"/>
  <c r="E132" i="28"/>
  <c r="A133" i="28"/>
  <c r="F132" i="28" l="1"/>
  <c r="E133" i="28"/>
  <c r="D133" i="28"/>
  <c r="A134" i="28"/>
  <c r="F133" i="28" l="1"/>
  <c r="D134" i="28"/>
  <c r="E134" i="28"/>
  <c r="A135" i="28"/>
  <c r="E135" i="28" l="1"/>
  <c r="D135" i="28"/>
  <c r="F134" i="28"/>
  <c r="A136" i="28"/>
  <c r="F135" i="28" l="1"/>
  <c r="E136" i="28"/>
  <c r="D136" i="28"/>
  <c r="A137" i="28"/>
  <c r="F136" i="28" l="1"/>
  <c r="E137" i="28"/>
  <c r="D137" i="28"/>
  <c r="A138" i="28"/>
  <c r="F137" i="28" l="1"/>
  <c r="D138" i="28"/>
  <c r="E138" i="28"/>
  <c r="A139" i="28"/>
  <c r="E139" i="28" l="1"/>
  <c r="D139" i="28"/>
  <c r="F138" i="28"/>
  <c r="A140" i="28"/>
  <c r="F139" i="28" l="1"/>
  <c r="D140" i="28"/>
  <c r="E140" i="28"/>
  <c r="A141" i="28"/>
  <c r="D141" i="28" l="1"/>
  <c r="E141" i="28"/>
  <c r="F140" i="28"/>
  <c r="A142" i="28"/>
  <c r="F141" i="28" l="1"/>
  <c r="E142" i="28"/>
  <c r="D142" i="28"/>
  <c r="A143" i="28"/>
  <c r="F142" i="28" l="1"/>
  <c r="D143" i="28"/>
  <c r="E143" i="28"/>
  <c r="A144" i="28"/>
  <c r="D144" i="28" l="1"/>
  <c r="E144" i="28"/>
  <c r="F143" i="28"/>
  <c r="A145" i="28"/>
  <c r="F144" i="28" l="1"/>
  <c r="E145" i="28"/>
  <c r="D145" i="28"/>
  <c r="A146" i="28"/>
  <c r="F145" i="28" l="1"/>
  <c r="D146" i="28"/>
  <c r="E146" i="28"/>
  <c r="A147" i="28"/>
  <c r="F146" i="28" l="1"/>
  <c r="E147" i="28"/>
  <c r="D147" i="28"/>
  <c r="A148" i="28"/>
  <c r="E148" i="28" l="1"/>
  <c r="D148" i="28"/>
  <c r="F147" i="28"/>
  <c r="A149" i="28"/>
  <c r="F148" i="28" l="1"/>
  <c r="D149" i="28"/>
  <c r="E149" i="28"/>
  <c r="A150" i="28"/>
  <c r="E150" i="28" l="1"/>
  <c r="D150" i="28"/>
  <c r="F149" i="28"/>
  <c r="A151" i="28"/>
  <c r="D151" i="28" l="1"/>
  <c r="E151" i="28"/>
  <c r="F150" i="28"/>
  <c r="A152" i="28"/>
  <c r="E152" i="28" l="1"/>
  <c r="D152" i="28"/>
  <c r="F151" i="28"/>
  <c r="A153" i="28"/>
  <c r="F152" i="28" l="1"/>
  <c r="D153" i="28"/>
  <c r="E153" i="28"/>
  <c r="A154" i="28"/>
  <c r="F153" i="28" l="1"/>
  <c r="E154" i="28"/>
  <c r="D154" i="28"/>
  <c r="A155" i="28"/>
  <c r="D155" i="28" l="1"/>
  <c r="E155" i="28"/>
  <c r="F154" i="28"/>
  <c r="A156" i="28"/>
  <c r="E156" i="28" l="1"/>
  <c r="D156" i="28"/>
  <c r="F155" i="28"/>
  <c r="A157" i="28"/>
  <c r="F156" i="28" l="1"/>
  <c r="D157" i="28"/>
  <c r="E157" i="28"/>
  <c r="A158" i="28"/>
  <c r="E158" i="28" l="1"/>
  <c r="D158" i="28"/>
  <c r="F157" i="28"/>
  <c r="A159" i="28"/>
  <c r="F158" i="28" l="1"/>
  <c r="E159" i="28"/>
  <c r="D159" i="28"/>
  <c r="A160" i="28"/>
  <c r="F159" i="28" l="1"/>
  <c r="E160" i="28"/>
  <c r="D160" i="28"/>
  <c r="A161" i="28"/>
  <c r="F160" i="28" l="1"/>
  <c r="D161" i="28"/>
  <c r="E161" i="28"/>
  <c r="A162" i="28"/>
  <c r="D162" i="28" l="1"/>
  <c r="E162" i="28"/>
  <c r="F161" i="28"/>
  <c r="A163" i="28"/>
  <c r="F162" i="28" l="1"/>
  <c r="D163" i="28"/>
  <c r="E163" i="28"/>
  <c r="A164" i="28"/>
  <c r="D164" i="28" l="1"/>
  <c r="E164" i="28"/>
  <c r="F163" i="28"/>
  <c r="A165" i="28"/>
  <c r="F164" i="28" l="1"/>
  <c r="E165" i="28"/>
  <c r="D165" i="28"/>
  <c r="A166" i="28"/>
  <c r="F165" i="28" l="1"/>
  <c r="E166" i="28"/>
  <c r="D166" i="28"/>
  <c r="A167" i="28"/>
  <c r="F166" i="28" l="1"/>
  <c r="D167" i="28"/>
  <c r="E167" i="28"/>
  <c r="A168" i="28"/>
  <c r="D168" i="28" l="1"/>
  <c r="E168" i="28"/>
  <c r="F167" i="28"/>
  <c r="A169" i="28"/>
  <c r="E169" i="28" l="1"/>
  <c r="D169" i="28"/>
  <c r="F168" i="28"/>
  <c r="A170" i="28"/>
  <c r="F169" i="28" l="1"/>
  <c r="D170" i="28"/>
  <c r="E170" i="28"/>
  <c r="A171" i="28"/>
  <c r="E171" i="28" l="1"/>
  <c r="D171" i="28"/>
  <c r="F170" i="28"/>
  <c r="A172" i="28"/>
  <c r="F171" i="28" l="1"/>
  <c r="D172" i="28"/>
  <c r="E172" i="28"/>
  <c r="A173" i="28"/>
  <c r="D173" i="28" l="1"/>
  <c r="E173" i="28"/>
  <c r="F172" i="28"/>
  <c r="A174" i="28"/>
  <c r="E174" i="28" l="1"/>
  <c r="D174" i="28"/>
  <c r="F173" i="28"/>
  <c r="A175" i="28"/>
  <c r="F174" i="28" l="1"/>
  <c r="D175" i="28"/>
  <c r="E175" i="28"/>
  <c r="A176" i="28"/>
  <c r="F175" i="28" l="1"/>
  <c r="E176" i="28"/>
  <c r="D176" i="28"/>
  <c r="A177" i="28"/>
  <c r="F176" i="28" l="1"/>
  <c r="D177" i="28"/>
  <c r="E177" i="28"/>
  <c r="A178" i="28"/>
  <c r="F177" i="28" l="1"/>
  <c r="E178" i="28"/>
  <c r="D178" i="28"/>
  <c r="A179" i="28"/>
  <c r="F178" i="28" l="1"/>
  <c r="D179" i="28"/>
  <c r="E179" i="28"/>
  <c r="A180" i="28"/>
  <c r="F179" i="28" l="1"/>
  <c r="E180" i="28"/>
  <c r="D180" i="28"/>
  <c r="A181" i="28"/>
  <c r="F180" i="28" l="1"/>
  <c r="E181" i="28"/>
  <c r="D181" i="28"/>
  <c r="A182" i="28"/>
  <c r="D182" i="28" l="1"/>
  <c r="E182" i="28"/>
  <c r="F181" i="28"/>
  <c r="A183" i="28"/>
  <c r="E183" i="28" l="1"/>
  <c r="D183" i="28"/>
  <c r="F182" i="28"/>
  <c r="A184" i="28"/>
  <c r="F183" i="28" l="1"/>
  <c r="D184" i="28"/>
  <c r="E184" i="28"/>
  <c r="A185" i="28"/>
  <c r="D185" i="28" l="1"/>
  <c r="E185" i="28"/>
  <c r="F184" i="28"/>
  <c r="A186" i="28"/>
  <c r="E186" i="28" l="1"/>
  <c r="D186" i="28"/>
  <c r="F185" i="28"/>
  <c r="A187" i="28"/>
  <c r="F186" i="28" l="1"/>
  <c r="E187" i="28"/>
  <c r="D187" i="28"/>
  <c r="A188" i="28"/>
  <c r="F187" i="28" l="1"/>
  <c r="D188" i="28"/>
  <c r="E188" i="28"/>
  <c r="A189" i="28"/>
  <c r="F188" i="28" l="1"/>
  <c r="D189" i="28"/>
  <c r="E189" i="28"/>
  <c r="A190" i="28"/>
  <c r="F189" i="28" l="1"/>
  <c r="E190" i="28"/>
  <c r="D190" i="28"/>
  <c r="A191" i="28"/>
  <c r="F190" i="28" l="1"/>
  <c r="E191" i="28"/>
  <c r="D191" i="28"/>
  <c r="A192" i="28"/>
  <c r="F191" i="28" l="1"/>
  <c r="D192" i="28"/>
  <c r="E192" i="28"/>
  <c r="A193" i="28"/>
  <c r="F192" i="28" l="1"/>
  <c r="E193" i="28"/>
  <c r="D193" i="28"/>
  <c r="A194" i="28"/>
  <c r="F193" i="28" l="1"/>
  <c r="E194" i="28"/>
  <c r="D194" i="28"/>
  <c r="A195" i="28"/>
  <c r="E195" i="28" l="1"/>
  <c r="D195" i="28"/>
  <c r="F194" i="28"/>
  <c r="A196" i="28"/>
  <c r="F195" i="28" l="1"/>
  <c r="E196" i="28"/>
  <c r="D196" i="28"/>
  <c r="A197" i="28"/>
  <c r="F196" i="28" l="1"/>
  <c r="E197" i="28"/>
  <c r="D197" i="28"/>
  <c r="A198" i="28"/>
  <c r="F197" i="28" l="1"/>
  <c r="E198" i="28"/>
  <c r="D198" i="28"/>
  <c r="A199" i="28"/>
  <c r="F198" i="28" l="1"/>
  <c r="E199" i="28"/>
  <c r="D199" i="28"/>
  <c r="A200" i="28"/>
  <c r="F199" i="28" l="1"/>
  <c r="E200" i="28"/>
  <c r="D200" i="28"/>
  <c r="A201" i="28"/>
  <c r="F200" i="28" l="1"/>
  <c r="D201" i="28"/>
  <c r="E201" i="28"/>
  <c r="A202" i="28"/>
  <c r="D202" i="28" l="1"/>
  <c r="E202" i="28"/>
  <c r="F201" i="28"/>
  <c r="A203" i="28"/>
  <c r="F202" i="28" l="1"/>
  <c r="D203" i="28"/>
  <c r="E203" i="28"/>
  <c r="A204" i="28"/>
  <c r="E204" i="28" l="1"/>
  <c r="D204" i="28"/>
  <c r="F203" i="28"/>
  <c r="A205" i="28"/>
  <c r="F204" i="28" l="1"/>
  <c r="D205" i="28"/>
  <c r="E205" i="28"/>
  <c r="A206" i="28"/>
  <c r="D206" i="28" l="1"/>
  <c r="E206" i="28"/>
  <c r="F205" i="28"/>
  <c r="A207" i="28"/>
  <c r="E207" i="28" l="1"/>
  <c r="D207" i="28"/>
  <c r="F206" i="28"/>
  <c r="A208" i="28"/>
  <c r="F207" i="28" l="1"/>
  <c r="D208" i="28"/>
  <c r="E208" i="28"/>
  <c r="A209" i="28"/>
  <c r="F208" i="28" l="1"/>
  <c r="E209" i="28"/>
  <c r="D209" i="28"/>
  <c r="A210" i="28"/>
  <c r="F209" i="28" l="1"/>
  <c r="D210" i="28"/>
  <c r="E210" i="28"/>
  <c r="A211" i="28"/>
  <c r="F210" i="28" l="1"/>
  <c r="D211" i="28"/>
  <c r="E211" i="28"/>
  <c r="A212" i="28"/>
  <c r="F211" i="28" l="1"/>
  <c r="E212" i="28"/>
  <c r="D212" i="28"/>
  <c r="A213" i="28"/>
  <c r="F212" i="28" l="1"/>
  <c r="D213" i="28"/>
  <c r="E213" i="28"/>
  <c r="A214" i="28"/>
  <c r="D214" i="28" l="1"/>
  <c r="E214" i="28"/>
  <c r="F213" i="28"/>
  <c r="A215" i="28"/>
  <c r="F214" i="28" l="1"/>
  <c r="E215" i="28"/>
  <c r="D215" i="28"/>
  <c r="A216" i="28"/>
  <c r="D216" i="28" l="1"/>
  <c r="E216" i="28"/>
  <c r="F215" i="28"/>
  <c r="A217" i="28"/>
  <c r="F216" i="28" l="1"/>
  <c r="E217" i="28"/>
  <c r="D217" i="28"/>
  <c r="A218" i="28"/>
  <c r="F217" i="28" l="1"/>
  <c r="E218" i="28"/>
  <c r="D218" i="28"/>
  <c r="A219" i="28"/>
  <c r="D219" i="28" l="1"/>
  <c r="E219" i="28"/>
  <c r="F218" i="28"/>
  <c r="A220" i="28"/>
  <c r="F219" i="28" l="1"/>
  <c r="E220" i="28"/>
  <c r="D220" i="28"/>
  <c r="A221" i="28"/>
  <c r="D221" i="28" l="1"/>
  <c r="E221" i="28"/>
  <c r="F220" i="28"/>
  <c r="A222" i="28"/>
  <c r="D222" i="28" l="1"/>
  <c r="E222" i="28"/>
  <c r="F221" i="28"/>
  <c r="A223" i="28"/>
  <c r="D223" i="28" l="1"/>
  <c r="E223" i="28"/>
  <c r="F222" i="28"/>
  <c r="A224" i="28"/>
  <c r="D224" i="28" l="1"/>
  <c r="E224" i="28"/>
  <c r="F223" i="28"/>
  <c r="A225" i="28"/>
  <c r="D225" i="28" l="1"/>
  <c r="E225" i="28"/>
  <c r="F224" i="28"/>
  <c r="A226" i="28"/>
  <c r="E226" i="28" l="1"/>
  <c r="D226" i="28"/>
  <c r="F225" i="28"/>
  <c r="A227" i="28"/>
  <c r="F226" i="28" l="1"/>
  <c r="E227" i="28"/>
  <c r="D227" i="28"/>
  <c r="A228" i="28"/>
  <c r="F227" i="28" l="1"/>
  <c r="D228" i="28"/>
  <c r="E228" i="28"/>
  <c r="A229" i="28"/>
  <c r="F228" i="28" l="1"/>
  <c r="D229" i="28"/>
  <c r="E229" i="28"/>
  <c r="A230" i="28"/>
  <c r="F229" i="28" l="1"/>
  <c r="E230" i="28"/>
  <c r="D230" i="28"/>
  <c r="A231" i="28"/>
  <c r="F230" i="28" l="1"/>
  <c r="D231" i="28"/>
  <c r="E231" i="28"/>
  <c r="A232" i="28"/>
  <c r="D232" i="28" l="1"/>
  <c r="E232" i="28"/>
  <c r="F231" i="28"/>
  <c r="A233" i="28"/>
  <c r="F232" i="28" l="1"/>
  <c r="E233" i="28"/>
  <c r="D233" i="28"/>
  <c r="A234" i="28"/>
  <c r="F233" i="28" l="1"/>
  <c r="D234" i="28"/>
  <c r="E234" i="28"/>
  <c r="A235" i="28"/>
  <c r="D235" i="28" l="1"/>
  <c r="E235" i="28"/>
  <c r="F234" i="28"/>
  <c r="A236" i="28"/>
  <c r="D236" i="28" l="1"/>
  <c r="E236" i="28"/>
  <c r="F235" i="28"/>
  <c r="A237" i="28"/>
  <c r="E237" i="28" l="1"/>
  <c r="D237" i="28"/>
  <c r="F236" i="28"/>
  <c r="A238" i="28"/>
  <c r="F237" i="28" l="1"/>
  <c r="E238" i="28"/>
  <c r="D238" i="28"/>
  <c r="A239" i="28"/>
  <c r="F238" i="28" l="1"/>
  <c r="E239" i="28"/>
  <c r="D239" i="28"/>
  <c r="A240" i="28"/>
  <c r="F239" i="28" l="1"/>
  <c r="D240" i="28"/>
  <c r="E240" i="28"/>
  <c r="A241" i="28"/>
  <c r="F240" i="28" l="1"/>
  <c r="D241" i="28"/>
  <c r="E241" i="28"/>
  <c r="A242" i="28"/>
  <c r="F241" i="28" l="1"/>
  <c r="E242" i="28"/>
  <c r="D242" i="28"/>
  <c r="A243" i="28"/>
  <c r="D243" i="28" l="1"/>
  <c r="E243" i="28"/>
  <c r="F242" i="28"/>
  <c r="A244" i="28"/>
  <c r="F243" i="28" l="1"/>
  <c r="E244" i="28"/>
  <c r="D244" i="28"/>
  <c r="A245" i="28"/>
  <c r="F244" i="28" l="1"/>
  <c r="E245" i="28"/>
  <c r="D245" i="28"/>
  <c r="A246" i="28"/>
  <c r="D246" i="28" l="1"/>
  <c r="E246" i="28"/>
  <c r="F245" i="28"/>
  <c r="A247" i="28"/>
  <c r="D247" i="28" l="1"/>
  <c r="E247" i="28"/>
  <c r="F246" i="28"/>
  <c r="A248" i="28"/>
  <c r="F247" i="28" l="1"/>
  <c r="E248" i="28"/>
  <c r="D248" i="28"/>
  <c r="A249" i="28"/>
  <c r="F248" i="28" l="1"/>
  <c r="D249" i="28"/>
  <c r="E249" i="28"/>
  <c r="A250" i="28"/>
  <c r="D250" i="28" l="1"/>
  <c r="E250" i="28"/>
  <c r="F249" i="28"/>
  <c r="A251" i="28"/>
  <c r="F250" i="28" l="1"/>
  <c r="E251" i="28"/>
  <c r="D251" i="28"/>
  <c r="A252" i="28"/>
  <c r="F251" i="28" l="1"/>
  <c r="E252" i="28"/>
  <c r="D252" i="28"/>
  <c r="A253" i="28"/>
  <c r="F252" i="28" l="1"/>
  <c r="D253" i="28"/>
  <c r="E253" i="28"/>
  <c r="A254" i="28"/>
  <c r="D254" i="28" l="1"/>
  <c r="E254" i="28"/>
  <c r="F253" i="28"/>
  <c r="A255" i="28"/>
  <c r="E255" i="28" l="1"/>
  <c r="D255" i="28"/>
  <c r="F254" i="28"/>
  <c r="A256" i="28"/>
  <c r="F255" i="28" l="1"/>
  <c r="E256" i="28"/>
  <c r="D256" i="28"/>
  <c r="A257" i="28"/>
  <c r="F256" i="28" l="1"/>
  <c r="E257" i="28"/>
  <c r="D257" i="28"/>
  <c r="A258" i="28"/>
  <c r="F257" i="28" l="1"/>
  <c r="D258" i="28"/>
  <c r="E258" i="28"/>
  <c r="A259" i="28"/>
  <c r="F258" i="28" l="1"/>
  <c r="E259" i="28"/>
  <c r="D259" i="28"/>
  <c r="A260" i="28"/>
  <c r="F259" i="28" l="1"/>
  <c r="D260" i="28"/>
  <c r="E260" i="28"/>
  <c r="A261" i="28"/>
  <c r="D261" i="28" l="1"/>
  <c r="E261" i="28"/>
  <c r="F260" i="28"/>
  <c r="A262" i="28"/>
  <c r="E262" i="28" l="1"/>
  <c r="D262" i="28"/>
  <c r="F261" i="28"/>
  <c r="A263" i="28"/>
  <c r="F262" i="28" l="1"/>
  <c r="E263" i="28"/>
  <c r="D263" i="28"/>
  <c r="A264" i="28"/>
  <c r="F263" i="28" l="1"/>
  <c r="D264" i="28"/>
  <c r="E264" i="28"/>
  <c r="A265" i="28"/>
  <c r="E265" i="28" l="1"/>
  <c r="D265" i="28"/>
  <c r="F264" i="28"/>
  <c r="A266" i="28"/>
  <c r="F265" i="28" l="1"/>
  <c r="E266" i="28"/>
  <c r="D266" i="28"/>
  <c r="A267" i="28"/>
  <c r="F266" i="28" l="1"/>
  <c r="E267" i="28"/>
  <c r="D267" i="28"/>
  <c r="A268" i="28"/>
  <c r="D268" i="28" l="1"/>
  <c r="E268" i="28"/>
  <c r="F267" i="28"/>
  <c r="A269" i="28"/>
  <c r="D269" i="28" l="1"/>
  <c r="E269" i="28"/>
  <c r="F268" i="28"/>
  <c r="A270" i="28"/>
  <c r="F269" i="28" l="1"/>
  <c r="D270" i="28"/>
  <c r="E270" i="28"/>
  <c r="A271" i="28"/>
  <c r="E271" i="28" l="1"/>
  <c r="D271" i="28"/>
  <c r="F270" i="28"/>
  <c r="A272" i="28"/>
  <c r="F271" i="28" l="1"/>
  <c r="D272" i="28"/>
  <c r="E272" i="28"/>
  <c r="A273" i="28"/>
  <c r="E273" i="28" l="1"/>
  <c r="D273" i="28"/>
  <c r="F272" i="28"/>
  <c r="A274" i="28"/>
  <c r="F273" i="28" l="1"/>
  <c r="E274" i="28"/>
  <c r="D274" i="28"/>
  <c r="A275" i="28"/>
  <c r="F274" i="28" l="1"/>
  <c r="E275" i="28"/>
  <c r="D275" i="28"/>
  <c r="A276" i="28"/>
  <c r="F275" i="28" l="1"/>
  <c r="D276" i="28"/>
  <c r="E276" i="28"/>
  <c r="A277" i="28"/>
  <c r="D277" i="28" l="1"/>
  <c r="E277" i="28"/>
  <c r="F276" i="28"/>
  <c r="A278" i="28"/>
  <c r="E278" i="28" l="1"/>
  <c r="D278" i="28"/>
  <c r="F277" i="28"/>
  <c r="A279" i="28"/>
  <c r="F278" i="28" l="1"/>
  <c r="E279" i="28"/>
  <c r="D279" i="28"/>
  <c r="A280" i="28"/>
  <c r="F279" i="28" l="1"/>
  <c r="E280" i="28"/>
  <c r="D280" i="28"/>
  <c r="A281" i="28"/>
  <c r="F280" i="28" l="1"/>
  <c r="E281" i="28"/>
  <c r="D281" i="28"/>
  <c r="A282" i="28"/>
  <c r="F281" i="28" l="1"/>
  <c r="E282" i="28"/>
  <c r="D282" i="28"/>
  <c r="A283" i="28"/>
  <c r="F282" i="28" l="1"/>
  <c r="D283" i="28"/>
  <c r="E283" i="28"/>
  <c r="A284" i="28"/>
  <c r="D284" i="28" l="1"/>
  <c r="E284" i="28"/>
  <c r="F283" i="28"/>
  <c r="A285" i="28"/>
  <c r="D285" i="28" l="1"/>
  <c r="E285" i="28"/>
  <c r="F284" i="28"/>
  <c r="A286" i="28"/>
  <c r="F285" i="28" l="1"/>
  <c r="D286" i="28"/>
  <c r="E286" i="28"/>
  <c r="A287" i="28"/>
  <c r="F286" i="28" l="1"/>
  <c r="E287" i="28"/>
  <c r="D287" i="28"/>
  <c r="A288" i="28"/>
  <c r="F287" i="28" l="1"/>
  <c r="D288" i="28"/>
  <c r="E288" i="28"/>
  <c r="A289" i="28"/>
  <c r="E289" i="28" l="1"/>
  <c r="D289" i="28"/>
  <c r="F288" i="28"/>
  <c r="A290" i="28"/>
  <c r="F289" i="28" l="1"/>
  <c r="E290" i="28"/>
  <c r="D290" i="28"/>
  <c r="A291" i="28"/>
  <c r="F290" i="28" l="1"/>
  <c r="D291" i="28"/>
  <c r="E291" i="28"/>
  <c r="A292" i="28"/>
  <c r="E292" i="28" l="1"/>
  <c r="D292" i="28"/>
  <c r="F291" i="28"/>
  <c r="A293" i="28"/>
  <c r="F292" i="28" l="1"/>
  <c r="E293" i="28"/>
  <c r="D293" i="28"/>
  <c r="A294" i="28"/>
  <c r="F293" i="28" l="1"/>
  <c r="E294" i="28"/>
  <c r="D294" i="28"/>
  <c r="A295" i="28"/>
  <c r="F294" i="28" l="1"/>
  <c r="D295" i="28"/>
  <c r="E295" i="28"/>
  <c r="A296" i="28"/>
  <c r="E296" i="28" l="1"/>
  <c r="D296" i="28"/>
  <c r="F295" i="28"/>
  <c r="A297" i="28"/>
  <c r="F296" i="28" l="1"/>
  <c r="E297" i="28"/>
  <c r="D297" i="28"/>
  <c r="A298" i="28"/>
  <c r="F297" i="28" l="1"/>
  <c r="E298" i="28"/>
  <c r="D298" i="28"/>
  <c r="A299" i="28"/>
  <c r="F298" i="28" l="1"/>
  <c r="E299" i="28"/>
  <c r="D299" i="28"/>
  <c r="A300" i="28"/>
  <c r="F299" i="28" l="1"/>
  <c r="E300" i="28"/>
  <c r="D300" i="28"/>
  <c r="A301" i="28"/>
  <c r="F300" i="28" l="1"/>
  <c r="D301" i="28"/>
  <c r="E301" i="28"/>
  <c r="A302" i="28"/>
  <c r="E302" i="28" l="1"/>
  <c r="D302" i="28"/>
  <c r="F301" i="28"/>
  <c r="A303" i="28"/>
  <c r="F302" i="28" l="1"/>
  <c r="E303" i="28"/>
  <c r="D303" i="28"/>
  <c r="A304" i="28"/>
  <c r="F303" i="28" l="1"/>
  <c r="E304" i="28"/>
  <c r="D304" i="28"/>
  <c r="A305" i="28"/>
  <c r="E305" i="28" l="1"/>
  <c r="D305" i="28"/>
  <c r="F304" i="28"/>
  <c r="A306" i="28"/>
  <c r="F305" i="28" l="1"/>
  <c r="E306" i="28"/>
  <c r="D306" i="28"/>
  <c r="A307" i="28"/>
  <c r="F306" i="28" l="1"/>
  <c r="D307" i="28"/>
  <c r="E307" i="28"/>
  <c r="A308" i="28"/>
  <c r="E308" i="28" l="1"/>
  <c r="D308" i="28"/>
  <c r="F307" i="28"/>
  <c r="A309" i="28"/>
  <c r="F308" i="28" l="1"/>
  <c r="E309" i="28"/>
  <c r="D309" i="28"/>
  <c r="A310" i="28"/>
  <c r="F309" i="28" l="1"/>
  <c r="E310" i="28"/>
  <c r="D310" i="28"/>
  <c r="A311" i="28"/>
  <c r="F310" i="28" l="1"/>
  <c r="E311" i="28"/>
  <c r="D311" i="28"/>
  <c r="A312" i="28"/>
  <c r="F311" i="28" l="1"/>
  <c r="D312" i="28"/>
  <c r="E312" i="28"/>
  <c r="A313" i="28"/>
  <c r="F312" i="28" l="1"/>
  <c r="D313" i="28"/>
  <c r="E313" i="28"/>
  <c r="A314" i="28"/>
  <c r="D314" i="28" l="1"/>
  <c r="E314" i="28"/>
  <c r="F313" i="28"/>
  <c r="A315" i="28"/>
  <c r="E315" i="28" l="1"/>
  <c r="D315" i="28"/>
  <c r="F314" i="28"/>
  <c r="A316" i="28"/>
  <c r="F315" i="28" l="1"/>
  <c r="E316" i="28"/>
  <c r="D316" i="28"/>
  <c r="A317" i="28"/>
  <c r="F316" i="28" l="1"/>
  <c r="E317" i="28"/>
  <c r="D317" i="28"/>
  <c r="A318" i="28"/>
  <c r="F317" i="28" l="1"/>
  <c r="D318" i="28"/>
  <c r="E318" i="28"/>
  <c r="A319" i="28"/>
  <c r="D319" i="28" l="1"/>
  <c r="E319" i="28"/>
  <c r="F318" i="28"/>
  <c r="A320" i="28"/>
  <c r="D320" i="28" l="1"/>
  <c r="E320" i="28"/>
  <c r="F319" i="28"/>
  <c r="A321" i="28"/>
  <c r="E321" i="28" l="1"/>
  <c r="D321" i="28"/>
  <c r="F320" i="28"/>
  <c r="A322" i="28"/>
  <c r="F321" i="28" l="1"/>
  <c r="E322" i="28"/>
  <c r="D322" i="28"/>
  <c r="A323" i="28"/>
  <c r="F322" i="28" l="1"/>
  <c r="D323" i="28"/>
  <c r="E323" i="28"/>
  <c r="A324" i="28"/>
  <c r="F323" i="28" l="1"/>
  <c r="E324" i="28"/>
  <c r="D324" i="28"/>
  <c r="A325" i="28"/>
  <c r="F324" i="28" l="1"/>
  <c r="D325" i="28"/>
  <c r="E325" i="28"/>
  <c r="A326" i="28"/>
  <c r="D326" i="28" l="1"/>
  <c r="E326" i="28"/>
  <c r="F325" i="28"/>
  <c r="A327" i="28"/>
  <c r="E327" i="28" l="1"/>
  <c r="D327" i="28"/>
  <c r="F326" i="28"/>
  <c r="A328" i="28"/>
  <c r="F327" i="28" l="1"/>
  <c r="D328" i="28"/>
  <c r="E328" i="28"/>
  <c r="A329" i="28"/>
  <c r="F328" i="28" l="1"/>
  <c r="E329" i="28"/>
  <c r="D329" i="28"/>
  <c r="A330" i="28"/>
  <c r="F329" i="28" l="1"/>
  <c r="D330" i="28"/>
  <c r="E330" i="28"/>
  <c r="A331" i="28"/>
  <c r="D331" i="28" l="1"/>
  <c r="E331" i="28"/>
  <c r="F330" i="28"/>
  <c r="A332" i="28"/>
  <c r="F331" i="28" l="1"/>
  <c r="D332" i="28"/>
  <c r="E332" i="28"/>
  <c r="A333" i="28"/>
  <c r="E333" i="28" l="1"/>
  <c r="D333" i="28"/>
  <c r="F332" i="28"/>
  <c r="A334" i="28"/>
  <c r="F333" i="28" l="1"/>
  <c r="D334" i="28"/>
  <c r="E334" i="28"/>
  <c r="A335" i="28"/>
  <c r="D335" i="28" l="1"/>
  <c r="E335" i="28"/>
  <c r="F334" i="28"/>
  <c r="A336" i="28"/>
  <c r="D336" i="28" l="1"/>
  <c r="E336" i="28"/>
  <c r="F335" i="28"/>
  <c r="A337" i="28"/>
  <c r="D337" i="28" l="1"/>
  <c r="E337" i="28"/>
  <c r="F336" i="28"/>
  <c r="A338" i="28"/>
  <c r="F337" i="28" l="1"/>
  <c r="E338" i="28"/>
  <c r="D338" i="28"/>
  <c r="A339" i="28"/>
  <c r="F338" i="28" l="1"/>
  <c r="E339" i="28"/>
  <c r="D339" i="28"/>
  <c r="A340" i="28"/>
  <c r="F339" i="28" l="1"/>
  <c r="E340" i="28"/>
  <c r="D340" i="28"/>
  <c r="A341" i="28"/>
  <c r="F340" i="28" l="1"/>
  <c r="D341" i="28"/>
  <c r="E341" i="28"/>
  <c r="A342" i="28"/>
  <c r="E342" i="28" l="1"/>
  <c r="D342" i="28"/>
  <c r="F341" i="28"/>
  <c r="A343" i="28"/>
  <c r="F342" i="28" l="1"/>
  <c r="D343" i="28"/>
  <c r="E343" i="28"/>
  <c r="A344" i="28"/>
  <c r="F343" i="28" l="1"/>
  <c r="D344" i="28"/>
  <c r="E344" i="28"/>
  <c r="A345" i="28"/>
  <c r="F344" i="28" l="1"/>
  <c r="D345" i="28"/>
  <c r="E345" i="28"/>
  <c r="A346" i="28"/>
  <c r="F345" i="28" l="1"/>
  <c r="E346" i="28"/>
  <c r="D346" i="28"/>
  <c r="A347" i="28"/>
  <c r="F346" i="28" l="1"/>
  <c r="E347" i="28"/>
  <c r="D347" i="28"/>
  <c r="A348" i="28"/>
  <c r="E348" i="28" l="1"/>
  <c r="D348" i="28"/>
  <c r="F347" i="28"/>
  <c r="A349" i="28"/>
  <c r="F348" i="28" l="1"/>
  <c r="D349" i="28"/>
  <c r="E349" i="28"/>
  <c r="A350" i="28"/>
  <c r="D350" i="28" l="1"/>
  <c r="E350" i="28"/>
  <c r="F349" i="28"/>
  <c r="A351" i="28"/>
  <c r="D351" i="28" l="1"/>
  <c r="E351" i="28"/>
  <c r="F350" i="28"/>
  <c r="A352" i="28"/>
  <c r="F351" i="28" l="1"/>
  <c r="E352" i="28"/>
  <c r="D352" i="28"/>
  <c r="A353" i="28"/>
  <c r="F352" i="28" l="1"/>
  <c r="D353" i="28"/>
  <c r="E353" i="28"/>
  <c r="A354" i="28"/>
  <c r="E354" i="28" l="1"/>
  <c r="D354" i="28"/>
  <c r="F353" i="28"/>
  <c r="A355" i="28"/>
  <c r="F354" i="28" l="1"/>
  <c r="E355" i="28"/>
  <c r="D355" i="28"/>
  <c r="A356" i="28"/>
  <c r="F355" i="28" l="1"/>
  <c r="D356" i="28"/>
  <c r="E356" i="28"/>
  <c r="A357" i="28"/>
  <c r="F356" i="28" l="1"/>
  <c r="E357" i="28"/>
  <c r="D357" i="28"/>
  <c r="A358" i="28"/>
  <c r="F357" i="28" l="1"/>
  <c r="E358" i="28"/>
  <c r="D358" i="28"/>
  <c r="A359" i="28"/>
  <c r="F358" i="28" l="1"/>
  <c r="D359" i="28"/>
  <c r="E359" i="28"/>
  <c r="A360" i="28"/>
  <c r="F359" i="28" l="1"/>
  <c r="E360" i="28"/>
  <c r="D360" i="28"/>
  <c r="A361" i="28"/>
  <c r="F360" i="28" l="1"/>
  <c r="D361" i="28"/>
  <c r="E361" i="28"/>
  <c r="A362" i="28"/>
  <c r="D362" i="28" l="1"/>
  <c r="E362" i="28"/>
  <c r="F361" i="28"/>
  <c r="A363" i="28"/>
  <c r="F362" i="28" l="1"/>
  <c r="D363" i="28"/>
  <c r="E363" i="28"/>
  <c r="A364" i="28"/>
  <c r="D364" i="28" l="1"/>
  <c r="E364" i="28"/>
  <c r="F363" i="28"/>
  <c r="A365" i="28"/>
  <c r="D365" i="28" l="1"/>
  <c r="E365" i="28"/>
  <c r="F364" i="28"/>
  <c r="A366" i="28"/>
  <c r="D366" i="28" l="1"/>
  <c r="E366" i="28"/>
  <c r="F365" i="28"/>
  <c r="A367" i="28"/>
  <c r="E367" i="28" l="1"/>
  <c r="D367" i="28"/>
  <c r="F366" i="28"/>
  <c r="A368" i="28"/>
  <c r="F367" i="28" l="1"/>
  <c r="E368" i="28"/>
  <c r="D368" i="28"/>
  <c r="A369" i="28"/>
  <c r="F368" i="28" l="1"/>
  <c r="E369" i="28"/>
  <c r="D369" i="28"/>
  <c r="A370" i="28"/>
  <c r="F369" i="28" l="1"/>
  <c r="D370" i="28"/>
  <c r="E370" i="28"/>
  <c r="A371" i="28"/>
  <c r="F370" i="28" l="1"/>
  <c r="D371" i="28"/>
  <c r="E371" i="28"/>
  <c r="A372" i="28"/>
  <c r="F371" i="28" l="1"/>
  <c r="E372" i="28"/>
  <c r="D372" i="28"/>
  <c r="A373" i="28"/>
  <c r="F372" i="28" l="1"/>
  <c r="E373" i="28"/>
  <c r="D373" i="28"/>
  <c r="A374" i="28"/>
  <c r="F373" i="28" l="1"/>
  <c r="D374" i="28"/>
  <c r="E374" i="28"/>
  <c r="A375" i="28"/>
  <c r="D375" i="28" l="1"/>
  <c r="E375" i="28"/>
  <c r="F374" i="28"/>
  <c r="A376" i="28"/>
  <c r="F375" i="28" l="1"/>
  <c r="E376" i="28"/>
  <c r="D376" i="28"/>
  <c r="A377" i="28"/>
  <c r="F376" i="28" l="1"/>
  <c r="E377" i="28"/>
  <c r="D377" i="28"/>
  <c r="A378" i="28"/>
  <c r="F377" i="28" l="1"/>
  <c r="E378" i="28"/>
  <c r="D378" i="28"/>
  <c r="A379" i="28"/>
  <c r="F378" i="28" l="1"/>
  <c r="E379" i="28"/>
  <c r="D379" i="28"/>
  <c r="A380" i="28"/>
  <c r="F379" i="28" l="1"/>
  <c r="E380" i="28"/>
  <c r="D380" i="28"/>
  <c r="A381" i="28"/>
  <c r="F380" i="28" l="1"/>
  <c r="E381" i="28"/>
  <c r="D381" i="28"/>
  <c r="A382" i="28"/>
  <c r="F381" i="28" l="1"/>
  <c r="D382" i="28"/>
  <c r="E382" i="28"/>
  <c r="A383" i="28"/>
  <c r="F382" i="28" l="1"/>
  <c r="E383" i="28"/>
  <c r="D383" i="28"/>
  <c r="A384" i="28"/>
  <c r="F383" i="28" l="1"/>
  <c r="E384" i="28"/>
  <c r="D384" i="28"/>
  <c r="A385" i="28"/>
  <c r="F384" i="28" l="1"/>
  <c r="E385" i="28"/>
  <c r="D385" i="28"/>
  <c r="A386" i="28"/>
  <c r="E386" i="28" l="1"/>
  <c r="D386" i="28"/>
  <c r="F385" i="28"/>
  <c r="A387" i="28"/>
  <c r="F386" i="28" l="1"/>
  <c r="D387" i="28"/>
  <c r="E387" i="28"/>
  <c r="A388" i="28"/>
  <c r="E388" i="28" l="1"/>
  <c r="D388" i="28"/>
  <c r="F387" i="28"/>
  <c r="A389" i="28"/>
  <c r="E389" i="28" l="1"/>
  <c r="D389" i="28"/>
  <c r="F388" i="28"/>
  <c r="A390" i="28"/>
  <c r="F389" i="28" l="1"/>
  <c r="E390" i="28"/>
  <c r="D390" i="28"/>
  <c r="A391" i="28"/>
  <c r="F390" i="28" l="1"/>
  <c r="E391" i="28"/>
  <c r="D391" i="28"/>
  <c r="A392" i="28"/>
  <c r="F391" i="28" l="1"/>
  <c r="D392" i="28"/>
  <c r="E392" i="28"/>
  <c r="A393" i="28"/>
  <c r="F392" i="28" l="1"/>
  <c r="D393" i="28"/>
  <c r="E393" i="28"/>
  <c r="A394" i="28"/>
  <c r="F393" i="28" l="1"/>
  <c r="E394" i="28"/>
  <c r="D394" i="28"/>
  <c r="A395" i="28"/>
  <c r="F394" i="28" l="1"/>
  <c r="E395" i="28"/>
  <c r="D395" i="28"/>
  <c r="A396" i="28"/>
  <c r="F395" i="28" l="1"/>
  <c r="E396" i="28"/>
  <c r="D396" i="28"/>
  <c r="A397" i="28"/>
  <c r="F396" i="28" l="1"/>
  <c r="E397" i="28"/>
  <c r="D397" i="28"/>
  <c r="A398" i="28"/>
  <c r="F397" i="28" l="1"/>
  <c r="E398" i="28"/>
  <c r="D398" i="28"/>
  <c r="A399" i="28"/>
  <c r="F398" i="28" l="1"/>
  <c r="E399" i="28"/>
  <c r="D399" i="28"/>
  <c r="A400" i="28"/>
  <c r="F399" i="28" l="1"/>
  <c r="D400" i="28"/>
  <c r="E400" i="28"/>
  <c r="A401" i="28"/>
  <c r="D401" i="28" l="1"/>
  <c r="E401" i="28"/>
  <c r="F400" i="28"/>
  <c r="A402" i="28"/>
  <c r="F401" i="28" l="1"/>
  <c r="E402" i="28"/>
  <c r="D402" i="28"/>
  <c r="A403" i="28"/>
  <c r="F402" i="28" l="1"/>
  <c r="D403" i="28"/>
  <c r="E403" i="28"/>
  <c r="A404" i="28"/>
  <c r="E404" i="28" l="1"/>
  <c r="D404" i="28"/>
  <c r="F403" i="28"/>
  <c r="A405" i="28"/>
  <c r="F404" i="28" l="1"/>
  <c r="D405" i="28"/>
  <c r="E405" i="28"/>
  <c r="A406" i="28"/>
  <c r="E406" i="28" l="1"/>
  <c r="D406" i="28"/>
  <c r="F405" i="28"/>
  <c r="A407" i="28"/>
  <c r="F406" i="28" l="1"/>
  <c r="E407" i="28"/>
  <c r="D407" i="28"/>
  <c r="A408" i="28"/>
  <c r="F407" i="28" l="1"/>
  <c r="D408" i="28"/>
  <c r="E408" i="28"/>
  <c r="A409" i="28"/>
  <c r="F408" i="28" l="1"/>
  <c r="D409" i="28"/>
  <c r="E409" i="28"/>
  <c r="A410" i="28"/>
  <c r="F409" i="28" l="1"/>
  <c r="D410" i="28"/>
  <c r="E410" i="28"/>
  <c r="A411" i="28"/>
  <c r="D411" i="28" l="1"/>
  <c r="E411" i="28"/>
  <c r="F410" i="28"/>
  <c r="A412" i="28"/>
  <c r="E412" i="28" l="1"/>
  <c r="D412" i="28"/>
  <c r="F411" i="28"/>
  <c r="A413" i="28"/>
  <c r="F412" i="28" l="1"/>
  <c r="E413" i="28"/>
  <c r="D413" i="28"/>
  <c r="A414" i="28"/>
  <c r="F413" i="28" l="1"/>
  <c r="D414" i="28"/>
  <c r="E414" i="28"/>
  <c r="A415" i="28"/>
  <c r="E415" i="28" l="1"/>
  <c r="D415" i="28"/>
  <c r="F414" i="28"/>
  <c r="A416" i="28"/>
  <c r="F415" i="28" l="1"/>
  <c r="D416" i="28"/>
  <c r="E416" i="28"/>
  <c r="A417" i="28"/>
  <c r="E417" i="28" l="1"/>
  <c r="D417" i="28"/>
  <c r="F416" i="28"/>
  <c r="A418" i="28"/>
  <c r="F417" i="28" l="1"/>
  <c r="D418" i="28"/>
  <c r="E418" i="28"/>
  <c r="A419" i="28"/>
  <c r="F418" i="28" l="1"/>
  <c r="E419" i="28"/>
  <c r="D419" i="28"/>
  <c r="A420" i="28"/>
  <c r="F419" i="28" l="1"/>
  <c r="D420" i="28"/>
  <c r="E420" i="28"/>
  <c r="A421" i="28"/>
  <c r="F420" i="28" l="1"/>
  <c r="D421" i="28"/>
  <c r="E421" i="28"/>
  <c r="A422" i="28"/>
  <c r="E422" i="28" l="1"/>
  <c r="D422" i="28"/>
  <c r="F421" i="28"/>
  <c r="A423" i="28"/>
  <c r="F422" i="28" l="1"/>
  <c r="D423" i="28"/>
  <c r="E423" i="28"/>
  <c r="A424" i="28"/>
  <c r="D424" i="28" l="1"/>
  <c r="E424" i="28"/>
  <c r="F423" i="28"/>
  <c r="A425" i="28"/>
  <c r="F424" i="28" l="1"/>
  <c r="E425" i="28"/>
  <c r="D425" i="28"/>
  <c r="A426" i="28"/>
  <c r="E426" i="28" l="1"/>
  <c r="D426" i="28"/>
  <c r="F425" i="28"/>
  <c r="A427" i="28"/>
  <c r="F426" i="28" l="1"/>
  <c r="E427" i="28"/>
  <c r="D427" i="28"/>
  <c r="A428" i="28"/>
  <c r="F427" i="28" l="1"/>
  <c r="E428" i="28"/>
  <c r="D428" i="28"/>
  <c r="A429" i="28"/>
  <c r="D429" i="28" l="1"/>
  <c r="E429" i="28"/>
  <c r="F428" i="28"/>
  <c r="A430" i="28"/>
  <c r="D430" i="28" l="1"/>
  <c r="E430" i="28"/>
  <c r="F429" i="28"/>
  <c r="A431" i="28"/>
  <c r="D431" i="28" l="1"/>
  <c r="E431" i="28"/>
  <c r="F430" i="28"/>
  <c r="A432" i="28"/>
  <c r="E432" i="28" l="1"/>
  <c r="D432" i="28"/>
  <c r="F431" i="28"/>
  <c r="A433" i="28"/>
  <c r="F432" i="28" l="1"/>
  <c r="D433" i="28"/>
  <c r="E433" i="28"/>
  <c r="A434" i="28"/>
  <c r="E434" i="28" l="1"/>
  <c r="D434" i="28"/>
  <c r="F433" i="28"/>
  <c r="A435" i="28"/>
  <c r="F434" i="28" l="1"/>
  <c r="D435" i="28"/>
  <c r="E435" i="28"/>
  <c r="A436" i="28"/>
  <c r="E436" i="28" l="1"/>
  <c r="D436" i="28"/>
  <c r="F435" i="28"/>
  <c r="A437" i="28"/>
  <c r="F436" i="28" l="1"/>
  <c r="E437" i="28"/>
  <c r="D437" i="28"/>
  <c r="A438" i="28"/>
  <c r="F437" i="28" l="1"/>
  <c r="D438" i="28"/>
  <c r="E438" i="28"/>
  <c r="A439" i="28"/>
  <c r="F438" i="28" l="1"/>
  <c r="E439" i="28"/>
  <c r="D439" i="28"/>
  <c r="A440" i="28"/>
  <c r="F439" i="28" l="1"/>
  <c r="E440" i="28"/>
  <c r="D440" i="28"/>
  <c r="A441" i="28"/>
  <c r="F440" i="28" l="1"/>
  <c r="E441" i="28"/>
  <c r="D441" i="28"/>
  <c r="A442" i="28"/>
  <c r="F441" i="28" l="1"/>
  <c r="E442" i="28"/>
  <c r="D442" i="28"/>
  <c r="A443" i="28"/>
  <c r="F442" i="28" l="1"/>
  <c r="D443" i="28"/>
  <c r="E443" i="28"/>
  <c r="A444" i="28"/>
  <c r="D444" i="28" l="1"/>
  <c r="E444" i="28"/>
  <c r="F443" i="28"/>
  <c r="A445" i="28"/>
  <c r="E445" i="28" l="1"/>
  <c r="D445" i="28"/>
  <c r="F444" i="28"/>
  <c r="A446" i="28"/>
  <c r="F445" i="28" l="1"/>
  <c r="E446" i="28"/>
  <c r="D446" i="28"/>
  <c r="A447" i="28"/>
  <c r="F446" i="28" l="1"/>
  <c r="E447" i="28"/>
  <c r="D447" i="28"/>
  <c r="A448" i="28"/>
  <c r="F447" i="28" l="1"/>
  <c r="E448" i="28"/>
  <c r="D448" i="28"/>
  <c r="A449" i="28"/>
  <c r="F448" i="28" l="1"/>
  <c r="D449" i="28"/>
  <c r="E449" i="28"/>
  <c r="A450" i="28"/>
  <c r="D450" i="28" l="1"/>
  <c r="E450" i="28"/>
  <c r="F449" i="28"/>
  <c r="A451" i="28"/>
  <c r="F450" i="28" l="1"/>
  <c r="E451" i="28"/>
  <c r="D451" i="28"/>
  <c r="A452" i="28"/>
  <c r="F451" i="28" l="1"/>
  <c r="D452" i="28"/>
  <c r="E452" i="28"/>
  <c r="A453" i="28"/>
  <c r="E453" i="28" l="1"/>
  <c r="D453" i="28"/>
  <c r="F452" i="28"/>
  <c r="A454" i="28"/>
  <c r="F453" i="28" l="1"/>
  <c r="E454" i="28"/>
  <c r="D454" i="28"/>
  <c r="A455" i="28"/>
  <c r="E455" i="28" l="1"/>
  <c r="D455" i="28"/>
  <c r="F454" i="28"/>
  <c r="A456" i="28"/>
  <c r="F455" i="28" l="1"/>
  <c r="E456" i="28"/>
  <c r="D456" i="28"/>
  <c r="A457" i="28"/>
  <c r="F456" i="28" l="1"/>
  <c r="E457" i="28"/>
  <c r="D457" i="28"/>
  <c r="A458" i="28"/>
  <c r="F457" i="28" l="1"/>
  <c r="D458" i="28"/>
  <c r="E458" i="28"/>
  <c r="A459" i="28"/>
  <c r="E459" i="28" l="1"/>
  <c r="D459" i="28"/>
  <c r="F458" i="28"/>
  <c r="A460" i="28"/>
  <c r="F459" i="28" l="1"/>
  <c r="E460" i="28"/>
  <c r="D460" i="28"/>
  <c r="A461" i="28"/>
  <c r="F460" i="28" l="1"/>
  <c r="E461" i="28"/>
  <c r="D461" i="28"/>
  <c r="A462" i="28"/>
  <c r="F461" i="28" l="1"/>
  <c r="D462" i="28"/>
  <c r="E462" i="28"/>
  <c r="A463" i="28"/>
  <c r="E463" i="28" l="1"/>
  <c r="D463" i="28"/>
  <c r="F462" i="28"/>
  <c r="A464" i="28"/>
  <c r="F463" i="28" l="1"/>
  <c r="D464" i="28"/>
  <c r="E464" i="28"/>
  <c r="A465" i="28"/>
  <c r="E465" i="28" l="1"/>
  <c r="D465" i="28"/>
  <c r="F464" i="28"/>
  <c r="A466" i="28"/>
  <c r="F465" i="28" l="1"/>
  <c r="E466" i="28"/>
  <c r="D466" i="28"/>
  <c r="A467" i="28"/>
  <c r="F466" i="28" l="1"/>
  <c r="D467" i="28"/>
  <c r="E467" i="28"/>
  <c r="A468" i="28"/>
  <c r="D468" i="28" l="1"/>
  <c r="E468" i="28"/>
  <c r="F467" i="28"/>
  <c r="A469" i="28"/>
  <c r="E469" i="28" l="1"/>
  <c r="D469" i="28"/>
  <c r="F468" i="28"/>
  <c r="A470" i="28"/>
  <c r="F469" i="28" l="1"/>
  <c r="D470" i="28"/>
  <c r="E470" i="28"/>
  <c r="A471" i="28"/>
  <c r="D471" i="28" l="1"/>
  <c r="E471" i="28"/>
  <c r="F470" i="28"/>
  <c r="A472" i="28"/>
  <c r="D472" i="28" l="1"/>
  <c r="E472" i="28"/>
  <c r="F471" i="28"/>
  <c r="A473" i="28"/>
  <c r="F472" i="28" l="1"/>
  <c r="D473" i="28"/>
  <c r="E473" i="28"/>
  <c r="A474" i="28"/>
  <c r="F473" i="28" l="1"/>
  <c r="D474" i="28"/>
  <c r="E474" i="28"/>
  <c r="A475" i="28"/>
  <c r="E475" i="28" l="1"/>
  <c r="D475" i="28"/>
  <c r="F474" i="28"/>
  <c r="A476" i="28"/>
  <c r="F475" i="28" l="1"/>
  <c r="E476" i="28"/>
  <c r="D476" i="28"/>
  <c r="A477" i="28"/>
  <c r="F476" i="28" l="1"/>
  <c r="E477" i="28"/>
  <c r="D477" i="28"/>
  <c r="A478" i="28"/>
  <c r="F477" i="28" l="1"/>
  <c r="E478" i="28"/>
  <c r="D478" i="28"/>
  <c r="A479" i="28"/>
  <c r="F478" i="28" l="1"/>
  <c r="E479" i="28"/>
  <c r="D479" i="28"/>
  <c r="A480" i="28"/>
  <c r="F479" i="28" l="1"/>
  <c r="D480" i="28"/>
  <c r="E480" i="28"/>
  <c r="A481" i="28"/>
  <c r="F480" i="28" l="1"/>
  <c r="D481" i="28"/>
  <c r="E481" i="28"/>
  <c r="A482" i="28"/>
  <c r="D482" i="28" l="1"/>
  <c r="E482" i="28"/>
  <c r="F481" i="28"/>
  <c r="A483" i="28"/>
  <c r="E483" i="28" l="1"/>
  <c r="D483" i="28"/>
  <c r="F482" i="28"/>
  <c r="A484" i="28"/>
  <c r="F483" i="28" l="1"/>
  <c r="D484" i="28"/>
  <c r="E484" i="28"/>
  <c r="A485" i="28"/>
  <c r="D485" i="28" l="1"/>
  <c r="E485" i="28"/>
  <c r="F484" i="28"/>
  <c r="A486" i="28"/>
  <c r="D486" i="28" l="1"/>
  <c r="E486" i="28"/>
  <c r="F485" i="28"/>
  <c r="A487" i="28"/>
  <c r="D487" i="28" l="1"/>
  <c r="E487" i="28"/>
  <c r="F486" i="28"/>
  <c r="A488" i="28"/>
  <c r="D488" i="28" l="1"/>
  <c r="E488" i="28"/>
  <c r="F487" i="28"/>
  <c r="A489" i="28"/>
  <c r="F488" i="28" l="1"/>
  <c r="D489" i="28"/>
  <c r="E489" i="28"/>
  <c r="A490" i="28"/>
  <c r="E490" i="28" l="1"/>
  <c r="D490" i="28"/>
  <c r="F489" i="28"/>
  <c r="A491" i="28"/>
  <c r="F490" i="28" l="1"/>
  <c r="E491" i="28"/>
  <c r="D491" i="28"/>
  <c r="A492" i="28"/>
  <c r="E492" i="28" l="1"/>
  <c r="D492" i="28"/>
  <c r="F491" i="28"/>
  <c r="A493" i="28"/>
  <c r="F492" i="28" l="1"/>
  <c r="E493" i="28"/>
  <c r="D493" i="28"/>
  <c r="A494" i="28"/>
  <c r="F493" i="28" l="1"/>
  <c r="D494" i="28"/>
  <c r="E494" i="28"/>
  <c r="A495" i="28"/>
  <c r="F494" i="28" l="1"/>
  <c r="D495" i="28"/>
  <c r="E495" i="28"/>
  <c r="A496" i="28"/>
  <c r="F495" i="28" l="1"/>
  <c r="E496" i="28"/>
  <c r="D496" i="28"/>
  <c r="A497" i="28"/>
  <c r="F496" i="28" l="1"/>
  <c r="E497" i="28"/>
  <c r="D497" i="28"/>
  <c r="A498" i="28"/>
  <c r="F497" i="28" l="1"/>
  <c r="E498" i="28"/>
  <c r="D498" i="28"/>
  <c r="A499" i="28"/>
  <c r="F498" i="28" l="1"/>
  <c r="E499" i="28"/>
  <c r="D499" i="28"/>
  <c r="A500" i="28"/>
  <c r="F499" i="28" l="1"/>
  <c r="E500" i="28"/>
  <c r="D500" i="28"/>
  <c r="A501" i="28"/>
  <c r="F500" i="28" l="1"/>
  <c r="D501" i="28"/>
  <c r="E501" i="28"/>
  <c r="A502" i="28"/>
  <c r="D502" i="28" l="1"/>
  <c r="E502" i="28"/>
  <c r="F501" i="28"/>
  <c r="A503" i="28"/>
  <c r="E503" i="28" l="1"/>
  <c r="D503" i="28"/>
  <c r="F502" i="28"/>
  <c r="A504" i="28"/>
  <c r="F503" i="28" l="1"/>
  <c r="D504" i="28"/>
  <c r="E504" i="28"/>
  <c r="A505" i="28"/>
  <c r="E505" i="28" l="1"/>
  <c r="D505" i="28"/>
  <c r="F504" i="28"/>
  <c r="A506" i="28"/>
  <c r="E506" i="28" l="1"/>
  <c r="D506" i="28"/>
  <c r="F505" i="28"/>
  <c r="A507" i="28"/>
  <c r="F506" i="28" l="1"/>
  <c r="E507" i="28"/>
  <c r="D507" i="28"/>
  <c r="A508" i="28"/>
  <c r="F507" i="28" l="1"/>
  <c r="E508" i="28"/>
  <c r="D508" i="28"/>
  <c r="A509" i="28"/>
  <c r="F508" i="28" l="1"/>
  <c r="D509" i="28"/>
  <c r="E509" i="28"/>
  <c r="A510" i="28"/>
  <c r="D510" i="28" l="1"/>
  <c r="E510" i="28"/>
  <c r="F509" i="28"/>
  <c r="A511" i="28"/>
  <c r="E511" i="28" l="1"/>
  <c r="D511" i="28"/>
  <c r="F510" i="28"/>
  <c r="A512" i="28"/>
  <c r="F511" i="28" l="1"/>
  <c r="E512" i="28"/>
  <c r="D512" i="28"/>
  <c r="A513" i="28"/>
  <c r="F512" i="28" l="1"/>
  <c r="E513" i="28"/>
  <c r="D513" i="28"/>
  <c r="A514" i="28"/>
  <c r="D514" i="28" l="1"/>
  <c r="E514" i="28"/>
  <c r="F513" i="28"/>
  <c r="A515" i="28"/>
  <c r="D515" i="28" l="1"/>
  <c r="E515" i="28"/>
  <c r="F514" i="28"/>
  <c r="A516" i="28"/>
  <c r="D516" i="28" l="1"/>
  <c r="E516" i="28"/>
  <c r="F515" i="28"/>
  <c r="A517" i="28"/>
  <c r="E517" i="28" l="1"/>
  <c r="D517" i="28"/>
  <c r="F516" i="28"/>
  <c r="A518" i="28"/>
  <c r="F517" i="28" l="1"/>
  <c r="D518" i="28"/>
  <c r="E518" i="28"/>
  <c r="A519" i="28"/>
  <c r="D519" i="28" l="1"/>
  <c r="E519" i="28"/>
  <c r="F518" i="28"/>
  <c r="A520" i="28"/>
  <c r="F519" i="28" l="1"/>
  <c r="E520" i="28"/>
  <c r="D520" i="28"/>
  <c r="A521" i="28"/>
  <c r="F520" i="28" l="1"/>
  <c r="E521" i="28"/>
  <c r="D521" i="28"/>
  <c r="A522" i="28"/>
  <c r="F521" i="28" l="1"/>
  <c r="D522" i="28"/>
  <c r="E522" i="28"/>
  <c r="A523" i="28"/>
  <c r="E523" i="28" l="1"/>
  <c r="D523" i="28"/>
  <c r="F522" i="28"/>
  <c r="A524" i="28"/>
  <c r="F523" i="28" l="1"/>
  <c r="E524" i="28"/>
  <c r="D524" i="28"/>
  <c r="A525" i="28"/>
  <c r="F524" i="28" l="1"/>
  <c r="E525" i="28"/>
  <c r="D525" i="28"/>
  <c r="A526" i="28"/>
  <c r="F525" i="28" l="1"/>
  <c r="D526" i="28"/>
  <c r="E526" i="28"/>
  <c r="A527" i="28"/>
  <c r="F526" i="28" l="1"/>
  <c r="E527" i="28"/>
  <c r="D527" i="28"/>
  <c r="A528" i="28"/>
  <c r="F527" i="28" l="1"/>
  <c r="D528" i="28"/>
  <c r="E528" i="28"/>
  <c r="A529" i="28"/>
  <c r="F528" i="28" l="1"/>
  <c r="D529" i="28"/>
  <c r="E529" i="28"/>
  <c r="A530" i="28"/>
  <c r="F529" i="28" l="1"/>
  <c r="E530" i="28"/>
  <c r="D530" i="28"/>
  <c r="A531" i="28"/>
  <c r="F530" i="28" l="1"/>
  <c r="E531" i="28"/>
  <c r="D531" i="28"/>
  <c r="E6" i="24"/>
  <c r="F531" i="28" l="1"/>
  <c r="H32" i="28" l="1"/>
  <c r="I33" i="28" l="1"/>
  <c r="I34" i="28" l="1"/>
  <c r="I35" i="28"/>
  <c r="I36" i="28" l="1"/>
  <c r="I37" i="28" l="1"/>
  <c r="I38" i="28"/>
  <c r="I39" i="28" l="1"/>
  <c r="I40" i="28" l="1"/>
  <c r="I41" i="28" l="1"/>
  <c r="I42" i="28" l="1"/>
  <c r="I43" i="28" l="1"/>
  <c r="I44" i="28" l="1"/>
  <c r="I45" i="28" l="1"/>
  <c r="I46" i="28" l="1"/>
  <c r="I47" i="28" l="1"/>
  <c r="I48" i="28" l="1"/>
  <c r="I49" i="28" l="1"/>
  <c r="I50" i="28" l="1"/>
  <c r="I51" i="28" l="1"/>
  <c r="I52" i="28" l="1"/>
  <c r="I53" i="28" l="1"/>
  <c r="I54" i="28" l="1"/>
  <c r="I55" i="28" l="1"/>
  <c r="I56" i="28" l="1"/>
  <c r="I57" i="28" l="1"/>
  <c r="I58" i="28" l="1"/>
  <c r="I59" i="28" l="1"/>
  <c r="I60" i="28" l="1"/>
  <c r="I61" i="28" l="1"/>
  <c r="I62" i="28" l="1"/>
  <c r="I63" i="28" l="1"/>
  <c r="I64" i="28" l="1"/>
  <c r="I65" i="28" l="1"/>
  <c r="I66" i="28" l="1"/>
  <c r="I67" i="28" l="1"/>
  <c r="I68" i="28" l="1"/>
  <c r="I69" i="28" l="1"/>
  <c r="I70" i="28" l="1"/>
  <c r="I71" i="28" l="1"/>
  <c r="I72" i="28" l="1"/>
  <c r="I73" i="28" l="1"/>
  <c r="I74" i="28" l="1"/>
  <c r="I75" i="28" l="1"/>
  <c r="I76" i="28" l="1"/>
  <c r="I77" i="28" l="1"/>
  <c r="I78" i="28" l="1"/>
  <c r="I79" i="28" l="1"/>
  <c r="I80" i="28" l="1"/>
  <c r="I81" i="28" l="1"/>
  <c r="I82" i="28" l="1"/>
  <c r="I83" i="28" l="1"/>
  <c r="I84" i="28" l="1"/>
  <c r="I85" i="28" l="1"/>
  <c r="I86" i="28" l="1"/>
  <c r="I87" i="28" l="1"/>
  <c r="I88" i="28" l="1"/>
  <c r="I89" i="28" l="1"/>
  <c r="I90" i="28" l="1"/>
  <c r="I91" i="28" l="1"/>
  <c r="I92" i="28" l="1"/>
  <c r="I93" i="28" l="1"/>
  <c r="I94" i="28" l="1"/>
  <c r="I95" i="28" l="1"/>
  <c r="I96" i="28" l="1"/>
  <c r="I97" i="28" l="1"/>
  <c r="I98" i="28" l="1"/>
  <c r="I99" i="28" l="1"/>
  <c r="I100" i="28" l="1"/>
  <c r="I101" i="28" l="1"/>
  <c r="I102" i="28" l="1"/>
  <c r="I103" i="28" l="1"/>
  <c r="I104" i="28" l="1"/>
  <c r="I105" i="28" l="1"/>
  <c r="I106" i="28" l="1"/>
  <c r="I107" i="28" l="1"/>
  <c r="I108" i="28" l="1"/>
  <c r="I109" i="28" l="1"/>
  <c r="I110" i="28" l="1"/>
  <c r="I111" i="28" l="1"/>
  <c r="I112" i="28" l="1"/>
  <c r="I113" i="28" l="1"/>
  <c r="I114" i="28" l="1"/>
  <c r="I115" i="28" l="1"/>
  <c r="I116" i="28" l="1"/>
  <c r="I117" i="28" l="1"/>
  <c r="I118" i="28" l="1"/>
  <c r="I119" i="28" l="1"/>
  <c r="I120" i="28" l="1"/>
  <c r="I121" i="28" l="1"/>
  <c r="I122" i="28" l="1"/>
  <c r="I123" i="28" l="1"/>
  <c r="I124" i="28" l="1"/>
  <c r="I125" i="28" l="1"/>
  <c r="I126" i="28" l="1"/>
  <c r="I127" i="28" l="1"/>
  <c r="I128" i="28" l="1"/>
  <c r="I129" i="28" l="1"/>
  <c r="I130" i="28" l="1"/>
  <c r="I131" i="28" l="1"/>
  <c r="I132" i="28" l="1"/>
  <c r="I133" i="28" l="1"/>
  <c r="I134" i="28" l="1"/>
  <c r="I135" i="28" l="1"/>
  <c r="I136" i="28" l="1"/>
  <c r="I137" i="28" l="1"/>
  <c r="I138" i="28" l="1"/>
  <c r="I139" i="28" l="1"/>
  <c r="I140" i="28" l="1"/>
  <c r="I141" i="28" l="1"/>
  <c r="I142" i="28" l="1"/>
  <c r="I143" i="28" l="1"/>
  <c r="I144" i="28" l="1"/>
  <c r="I145" i="28" l="1"/>
  <c r="I146" i="28" l="1"/>
  <c r="I147" i="28" l="1"/>
  <c r="I148" i="28" l="1"/>
  <c r="I149" i="28" l="1"/>
  <c r="I150" i="28" l="1"/>
  <c r="I151" i="28" l="1"/>
  <c r="I152" i="28" l="1"/>
  <c r="I153" i="28" l="1"/>
  <c r="I154" i="28" l="1"/>
  <c r="I155" i="28" l="1"/>
  <c r="I156" i="28" l="1"/>
  <c r="I157" i="28" l="1"/>
  <c r="I158" i="28" l="1"/>
  <c r="I159" i="28" l="1"/>
  <c r="I160" i="28" l="1"/>
  <c r="I161" i="28" l="1"/>
  <c r="I162" i="28" l="1"/>
  <c r="I163" i="28" l="1"/>
  <c r="I164" i="28" l="1"/>
  <c r="I165" i="28" l="1"/>
  <c r="I166" i="28" l="1"/>
  <c r="I167" i="28" l="1"/>
  <c r="I168" i="28" l="1"/>
  <c r="I169" i="28" l="1"/>
  <c r="I170" i="28" l="1"/>
  <c r="I171" i="28" l="1"/>
  <c r="I172" i="28" l="1"/>
  <c r="I173" i="28" l="1"/>
  <c r="I174" i="28" l="1"/>
  <c r="I175" i="28" l="1"/>
  <c r="I176" i="28" l="1"/>
  <c r="I177" i="28" l="1"/>
  <c r="I178" i="28" l="1"/>
  <c r="I179" i="28" l="1"/>
  <c r="I180" i="28" l="1"/>
  <c r="I181" i="28" l="1"/>
  <c r="I182" i="28" l="1"/>
  <c r="I183" i="28" l="1"/>
  <c r="I184" i="28" l="1"/>
  <c r="I185" i="28" l="1"/>
  <c r="I186" i="28" l="1"/>
  <c r="I187" i="28" l="1"/>
  <c r="I188" i="28" l="1"/>
  <c r="I189" i="28" l="1"/>
  <c r="I190" i="28" l="1"/>
  <c r="I191" i="28" l="1"/>
  <c r="I192" i="28" l="1"/>
  <c r="I193" i="28" l="1"/>
  <c r="I194" i="28" l="1"/>
  <c r="I195" i="28" l="1"/>
  <c r="I196" i="28" l="1"/>
  <c r="I197" i="28" l="1"/>
  <c r="I198" i="28" l="1"/>
  <c r="I199" i="28" l="1"/>
  <c r="I200" i="28" l="1"/>
  <c r="I201" i="28" l="1"/>
  <c r="I202" i="28" l="1"/>
  <c r="I203" i="28" l="1"/>
  <c r="I204" i="28" l="1"/>
  <c r="I205" i="28" l="1"/>
  <c r="I206" i="28" l="1"/>
  <c r="I207" i="28" l="1"/>
  <c r="I208" i="28" l="1"/>
  <c r="I209" i="28" l="1"/>
  <c r="I210" i="28" l="1"/>
  <c r="I211" i="28" l="1"/>
  <c r="I212" i="28" l="1"/>
  <c r="I213" i="28" l="1"/>
  <c r="I214" i="28" l="1"/>
  <c r="I215" i="28" l="1"/>
  <c r="I216" i="28" l="1"/>
  <c r="I217" i="28" l="1"/>
  <c r="I218" i="28" l="1"/>
  <c r="I219" i="28" l="1"/>
  <c r="I220" i="28" l="1"/>
  <c r="I221" i="28" l="1"/>
  <c r="I222" i="28" l="1"/>
  <c r="I223" i="28" l="1"/>
  <c r="I224" i="28" l="1"/>
  <c r="I225" i="28" l="1"/>
  <c r="I226" i="28" l="1"/>
  <c r="I227" i="28" l="1"/>
  <c r="I228" i="28" l="1"/>
  <c r="I229" i="28" l="1"/>
  <c r="I230" i="28" l="1"/>
  <c r="I231" i="28" l="1"/>
  <c r="I232" i="28" l="1"/>
  <c r="I233" i="28" l="1"/>
  <c r="I234" i="28" l="1"/>
  <c r="I235" i="28" l="1"/>
  <c r="I236" i="28" l="1"/>
  <c r="I237" i="28" l="1"/>
  <c r="I238" i="28" l="1"/>
  <c r="I239" i="28" l="1"/>
  <c r="I240" i="28" l="1"/>
  <c r="I241" i="28" l="1"/>
  <c r="I242" i="28" l="1"/>
  <c r="I243" i="28" l="1"/>
  <c r="I244" i="28" l="1"/>
  <c r="I245" i="28" l="1"/>
  <c r="I246" i="28" l="1"/>
  <c r="I247" i="28" l="1"/>
  <c r="I248" i="28" l="1"/>
  <c r="I249" i="28" l="1"/>
  <c r="I250" i="28" l="1"/>
  <c r="I251" i="28" l="1"/>
  <c r="I252" i="28" l="1"/>
  <c r="I253" i="28" l="1"/>
  <c r="I254" i="28" l="1"/>
  <c r="I255" i="28" l="1"/>
  <c r="I256" i="28" l="1"/>
  <c r="I257" i="28" l="1"/>
  <c r="I258" i="28" l="1"/>
  <c r="I259" i="28" l="1"/>
  <c r="I260" i="28" l="1"/>
  <c r="I261" i="28" l="1"/>
  <c r="I262" i="28" l="1"/>
  <c r="I263" i="28" l="1"/>
  <c r="I264" i="28" l="1"/>
  <c r="I265" i="28" l="1"/>
  <c r="I266" i="28" l="1"/>
  <c r="I267" i="28" l="1"/>
  <c r="I268" i="28" l="1"/>
  <c r="I269" i="28" l="1"/>
  <c r="I270" i="28" l="1"/>
  <c r="I271" i="28" l="1"/>
  <c r="I272" i="28" l="1"/>
  <c r="I273" i="28" l="1"/>
  <c r="I274" i="28" l="1"/>
  <c r="I275" i="28" l="1"/>
  <c r="I276" i="28" l="1"/>
  <c r="I277" i="28" l="1"/>
  <c r="I278" i="28" l="1"/>
  <c r="I279" i="28" l="1"/>
  <c r="I280" i="28" l="1"/>
  <c r="I281" i="28" l="1"/>
  <c r="I282" i="28" l="1"/>
  <c r="I283" i="28" l="1"/>
  <c r="I284" i="28" l="1"/>
  <c r="I285" i="28" l="1"/>
  <c r="I286" i="28" l="1"/>
  <c r="I287" i="28" l="1"/>
  <c r="I288" i="28" l="1"/>
  <c r="I289" i="28" l="1"/>
  <c r="I290" i="28" l="1"/>
  <c r="I291" i="28" l="1"/>
  <c r="I292" i="28" l="1"/>
  <c r="I293" i="28" l="1"/>
  <c r="I294" i="28" l="1"/>
  <c r="I295" i="28" l="1"/>
  <c r="I296" i="28" l="1"/>
  <c r="I297" i="28" l="1"/>
  <c r="I298" i="28" l="1"/>
  <c r="I299" i="28" l="1"/>
  <c r="I300" i="28" l="1"/>
  <c r="I301" i="28" l="1"/>
  <c r="I302" i="28" l="1"/>
  <c r="I303" i="28" l="1"/>
  <c r="I304" i="28" l="1"/>
  <c r="I305" i="28" l="1"/>
  <c r="I306" i="28" l="1"/>
  <c r="I307" i="28" l="1"/>
  <c r="I308" i="28" l="1"/>
  <c r="I309" i="28" l="1"/>
  <c r="I310" i="28" l="1"/>
  <c r="I311" i="28" l="1"/>
  <c r="I312" i="28" l="1"/>
  <c r="I313" i="28" l="1"/>
  <c r="I314" i="28" l="1"/>
  <c r="I315" i="28" l="1"/>
  <c r="I316" i="28" l="1"/>
  <c r="I317" i="28" l="1"/>
  <c r="I318" i="28" l="1"/>
  <c r="I319" i="28" l="1"/>
  <c r="I320" i="28" l="1"/>
  <c r="I321" i="28" l="1"/>
  <c r="I322" i="28" l="1"/>
  <c r="I323" i="28" l="1"/>
  <c r="I324" i="28" l="1"/>
  <c r="I325" i="28" l="1"/>
  <c r="I326" i="28" l="1"/>
  <c r="I327" i="28" l="1"/>
  <c r="I328" i="28" l="1"/>
  <c r="I329" i="28" l="1"/>
  <c r="I330" i="28" l="1"/>
  <c r="I331" i="28" l="1"/>
  <c r="I332" i="28" l="1"/>
  <c r="I333" i="28" l="1"/>
  <c r="I334" i="28" l="1"/>
  <c r="I335" i="28" l="1"/>
  <c r="I336" i="28" l="1"/>
  <c r="I337" i="28" l="1"/>
  <c r="I338" i="28" l="1"/>
  <c r="I339" i="28" l="1"/>
  <c r="I340" i="28" l="1"/>
  <c r="I341" i="28" l="1"/>
  <c r="I342" i="28" l="1"/>
  <c r="I343" i="28" l="1"/>
  <c r="I344" i="28" l="1"/>
  <c r="I345" i="28" l="1"/>
  <c r="I346" i="28" l="1"/>
  <c r="I347" i="28" l="1"/>
  <c r="I348" i="28" l="1"/>
  <c r="I349" i="28" l="1"/>
  <c r="I350" i="28" l="1"/>
  <c r="I351" i="28" l="1"/>
  <c r="I352" i="28" l="1"/>
  <c r="I353" i="28" l="1"/>
  <c r="I354" i="28" l="1"/>
  <c r="I355" i="28" l="1"/>
  <c r="I356" i="28" l="1"/>
  <c r="I357" i="28" l="1"/>
  <c r="I358" i="28" l="1"/>
  <c r="I359" i="28" l="1"/>
  <c r="I360" i="28" l="1"/>
  <c r="I361" i="28" l="1"/>
  <c r="I362" i="28" l="1"/>
  <c r="I363" i="28" l="1"/>
  <c r="I364" i="28" l="1"/>
  <c r="I365" i="28" l="1"/>
  <c r="I366" i="28" l="1"/>
  <c r="I367" i="28" l="1"/>
  <c r="I368" i="28" l="1"/>
  <c r="I369" i="28" l="1"/>
  <c r="I370" i="28" l="1"/>
  <c r="I371" i="28" l="1"/>
  <c r="I372" i="28" l="1"/>
  <c r="I373" i="28" l="1"/>
  <c r="I374" i="28" l="1"/>
  <c r="I375" i="28" l="1"/>
  <c r="I376" i="28" l="1"/>
  <c r="I377" i="28" l="1"/>
  <c r="I378" i="28" l="1"/>
  <c r="I379" i="28" l="1"/>
  <c r="I380" i="28" l="1"/>
  <c r="I381" i="28" l="1"/>
  <c r="I382" i="28" l="1"/>
  <c r="I383" i="28" l="1"/>
  <c r="I384" i="28" l="1"/>
  <c r="I385" i="28" l="1"/>
  <c r="I386" i="28" l="1"/>
  <c r="I387" i="28" l="1"/>
  <c r="I388" i="28" l="1"/>
  <c r="I389" i="28" l="1"/>
  <c r="I390" i="28" l="1"/>
  <c r="I391" i="28" l="1"/>
  <c r="I392" i="28" l="1"/>
  <c r="I393" i="28" l="1"/>
  <c r="I394" i="28" l="1"/>
  <c r="I395" i="28" l="1"/>
  <c r="I396" i="28" l="1"/>
  <c r="I397" i="28" l="1"/>
  <c r="I398" i="28" l="1"/>
  <c r="I399" i="28" l="1"/>
  <c r="I400" i="28" l="1"/>
  <c r="I401" i="28" l="1"/>
  <c r="I402" i="28" l="1"/>
  <c r="I403" i="28" l="1"/>
  <c r="I404" i="28" l="1"/>
  <c r="I405" i="28" l="1"/>
  <c r="I406" i="28" l="1"/>
  <c r="I407" i="28" l="1"/>
  <c r="I408" i="28" l="1"/>
  <c r="I409" i="28" l="1"/>
  <c r="I410" i="28" l="1"/>
  <c r="I411" i="28" l="1"/>
  <c r="I412" i="28" l="1"/>
  <c r="I413" i="28" l="1"/>
  <c r="I414" i="28" l="1"/>
  <c r="I415" i="28" l="1"/>
  <c r="I416" i="28" l="1"/>
  <c r="I417" i="28" l="1"/>
  <c r="I418" i="28" l="1"/>
  <c r="I419" i="28" l="1"/>
  <c r="I420" i="28" l="1"/>
  <c r="I421" i="28" l="1"/>
  <c r="I422" i="28" l="1"/>
  <c r="I423" i="28" l="1"/>
  <c r="I424" i="28" l="1"/>
  <c r="I425" i="28" l="1"/>
  <c r="I426" i="28" l="1"/>
  <c r="I427" i="28" l="1"/>
  <c r="I428" i="28" l="1"/>
  <c r="I429" i="28" l="1"/>
  <c r="I430" i="28" l="1"/>
  <c r="I431" i="28" l="1"/>
  <c r="I432" i="28" l="1"/>
  <c r="I433" i="28" l="1"/>
  <c r="I434" i="28" l="1"/>
  <c r="I435" i="28" l="1"/>
  <c r="I436" i="28" l="1"/>
  <c r="I437" i="28" l="1"/>
  <c r="I438" i="28" l="1"/>
  <c r="I439" i="28" l="1"/>
  <c r="I440" i="28" l="1"/>
  <c r="I441" i="28" l="1"/>
  <c r="I442" i="28" l="1"/>
  <c r="I443" i="28" l="1"/>
  <c r="I444" i="28" l="1"/>
  <c r="I445" i="28" l="1"/>
  <c r="I446" i="28" l="1"/>
  <c r="I447" i="28" l="1"/>
  <c r="I448" i="28" l="1"/>
  <c r="I449" i="28" l="1"/>
  <c r="I450" i="28" l="1"/>
  <c r="I451" i="28" l="1"/>
  <c r="I452" i="28" l="1"/>
  <c r="I453" i="28" l="1"/>
  <c r="I454" i="28" l="1"/>
  <c r="I455" i="28" l="1"/>
  <c r="I456" i="28" l="1"/>
  <c r="I457" i="28" l="1"/>
  <c r="I458" i="28" l="1"/>
  <c r="I459" i="28" l="1"/>
  <c r="I460" i="28" l="1"/>
  <c r="I461" i="28" l="1"/>
  <c r="I462" i="28" l="1"/>
  <c r="I463" i="28" l="1"/>
  <c r="I464" i="28" l="1"/>
  <c r="I465" i="28" l="1"/>
  <c r="I466" i="28" l="1"/>
  <c r="I467" i="28" l="1"/>
  <c r="I468" i="28" l="1"/>
  <c r="I469" i="28" l="1"/>
  <c r="I470" i="28" l="1"/>
  <c r="I471" i="28" l="1"/>
  <c r="I472" i="28" l="1"/>
  <c r="I473" i="28" l="1"/>
  <c r="I474" i="28" l="1"/>
  <c r="I475" i="28" l="1"/>
  <c r="I476" i="28" l="1"/>
  <c r="I477" i="28" l="1"/>
  <c r="I478" i="28" l="1"/>
  <c r="I479" i="28" l="1"/>
  <c r="I480" i="28" l="1"/>
  <c r="I481" i="28" l="1"/>
  <c r="I482" i="28" l="1"/>
  <c r="I483" i="28" l="1"/>
  <c r="I484" i="28" l="1"/>
  <c r="I485" i="28" l="1"/>
  <c r="I486" i="28" l="1"/>
  <c r="I487" i="28" l="1"/>
  <c r="I488" i="28" l="1"/>
  <c r="I489" i="28" l="1"/>
  <c r="I490" i="28" l="1"/>
  <c r="I491" i="28" l="1"/>
  <c r="I492" i="28" l="1"/>
  <c r="I493" i="28" l="1"/>
  <c r="I494" i="28" l="1"/>
  <c r="I495" i="28" l="1"/>
  <c r="I496" i="28" l="1"/>
  <c r="I497" i="28" l="1"/>
  <c r="I498" i="28" l="1"/>
  <c r="I499" i="28" l="1"/>
  <c r="I500" i="28" l="1"/>
  <c r="I501" i="28" l="1"/>
  <c r="I502" i="28" l="1"/>
  <c r="I503" i="28" l="1"/>
  <c r="I504" i="28" l="1"/>
  <c r="I505" i="28" l="1"/>
  <c r="I506" i="28" l="1"/>
  <c r="I507" i="28" l="1"/>
  <c r="I508" i="28" l="1"/>
  <c r="I509" i="28" l="1"/>
  <c r="I510" i="28" l="1"/>
  <c r="I511" i="28" l="1"/>
  <c r="I512" i="28" l="1"/>
  <c r="I513" i="28" l="1"/>
  <c r="I514" i="28" l="1"/>
  <c r="I515" i="28" l="1"/>
  <c r="I516" i="28" l="1"/>
  <c r="I517" i="28" l="1"/>
  <c r="I518" i="28" l="1"/>
  <c r="I519" i="28" l="1"/>
  <c r="I520" i="28" l="1"/>
  <c r="I521" i="28" l="1"/>
  <c r="I522" i="28" l="1"/>
  <c r="I523" i="28" l="1"/>
  <c r="I524" i="28" l="1"/>
  <c r="I525" i="28" l="1"/>
  <c r="I526" i="28" l="1"/>
  <c r="I527" i="28" l="1"/>
  <c r="I528" i="28" l="1"/>
  <c r="I529" i="28" l="1"/>
  <c r="I531" i="28" l="1"/>
  <c r="I530" i="28"/>
  <c r="J32" i="28" l="1"/>
  <c r="H5" i="29" l="1"/>
  <c r="E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Palička</author>
  </authors>
  <commentList>
    <comment ref="D14" authorId="0" shapeId="0" xr:uid="{00000000-0006-0000-0200-000001000000}">
      <text>
        <r>
          <rPr>
            <sz val="9"/>
            <color indexed="81"/>
            <rFont val="Tahoma"/>
            <family val="2"/>
            <charset val="238"/>
          </rPr>
          <t xml:space="preserve">Zde prosím vyplňte jména všech trenérů, </t>
        </r>
        <r>
          <rPr>
            <b/>
            <sz val="9"/>
            <color indexed="81"/>
            <rFont val="Tahoma"/>
            <family val="2"/>
            <charset val="238"/>
          </rPr>
          <t>kteří trénují minimálně jednu startující formaci na této soutěži</t>
        </r>
        <r>
          <rPr>
            <sz val="9"/>
            <color indexed="81"/>
            <rFont val="Tahoma"/>
            <family val="2"/>
            <charset val="238"/>
          </rPr>
          <t xml:space="preserve"> - potřebné pro další vyplňování přihlášek.</t>
        </r>
      </text>
    </comment>
    <comment ref="C23" authorId="0" shapeId="0" xr:uid="{00000000-0006-0000-0200-000003000000}">
      <text>
        <r>
          <rPr>
            <sz val="9"/>
            <color indexed="81"/>
            <rFont val="Tahoma"/>
            <family val="2"/>
            <charset val="238"/>
          </rPr>
          <t>Počet přihlášek, které chcete poslat - nutné vyplnit pro další pokračování. Zadejte číslo od 1 do 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Palička</author>
  </authors>
  <commentList>
    <comment ref="E9" authorId="0" shapeId="0" xr:uid="{00000000-0006-0000-0300-000001000000}">
      <text>
        <r>
          <rPr>
            <sz val="9"/>
            <color indexed="81"/>
            <rFont val="Tahoma"/>
            <family val="2"/>
            <charset val="238"/>
          </rPr>
          <t>= počet všech startujících mažoretek ve všech přihláškách - pro výpočet ceny startovného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<sst xmlns="http://schemas.openxmlformats.org/spreadsheetml/2006/main" count="851" uniqueCount="485">
  <si>
    <t>Jméno</t>
  </si>
  <si>
    <t>Soutěžní kategorie</t>
  </si>
  <si>
    <t>Informace o soutěžní formaci</t>
  </si>
  <si>
    <t>Přijmení</t>
  </si>
  <si>
    <t>Kontaktní osoba:</t>
  </si>
  <si>
    <t>Ulice a č.p.:</t>
  </si>
  <si>
    <t>Telefon:</t>
  </si>
  <si>
    <t>E-mail:</t>
  </si>
  <si>
    <t>Vedoucí, trenéři:</t>
  </si>
  <si>
    <t>1.</t>
  </si>
  <si>
    <t>2.</t>
  </si>
  <si>
    <t>3.</t>
  </si>
  <si>
    <t>4.</t>
  </si>
  <si>
    <t>5.</t>
  </si>
  <si>
    <t>6.</t>
  </si>
  <si>
    <t>7.</t>
  </si>
  <si>
    <t>8.</t>
  </si>
  <si>
    <t>9.</t>
  </si>
  <si>
    <t>10.</t>
  </si>
  <si>
    <t>Informace o klubu</t>
  </si>
  <si>
    <t>Celkem startů:</t>
  </si>
  <si>
    <t>Hlášení chybového stavu názvu klubu:</t>
  </si>
  <si>
    <t>Webové stránky:</t>
  </si>
  <si>
    <t>Celkem formací:</t>
  </si>
  <si>
    <t>Cena za start na soutěži:</t>
  </si>
  <si>
    <t>Termín uzávěrky:</t>
  </si>
  <si>
    <t>Termín uzávěrky je:</t>
  </si>
  <si>
    <t>Cena za start</t>
  </si>
  <si>
    <t>Odesláním přihlášky souhlasíte s propozicemi soutěže, které jsou k dispozici na www.tornadoostrava.cz</t>
  </si>
  <si>
    <t>Little Kadetky</t>
  </si>
  <si>
    <t>Kadetky</t>
  </si>
  <si>
    <t>Juniorky</t>
  </si>
  <si>
    <t>Seniorky</t>
  </si>
  <si>
    <t>SÓLO</t>
  </si>
  <si>
    <t>DUO/TRIO</t>
  </si>
  <si>
    <t>MINIFORMACE</t>
  </si>
  <si>
    <t>FORMACE</t>
  </si>
  <si>
    <t>2bat SÓLO</t>
  </si>
  <si>
    <t>Délky skladeb pro soutěžní kategorie</t>
  </si>
  <si>
    <t>min</t>
  </si>
  <si>
    <t>max</t>
  </si>
  <si>
    <t>Soutěžní kategorie:</t>
  </si>
  <si>
    <t>Věková kategorie:</t>
  </si>
  <si>
    <t>Výkonnostní třída (A, B):</t>
  </si>
  <si>
    <t>Název skladby:</t>
  </si>
  <si>
    <t>Počet soutěžících:</t>
  </si>
  <si>
    <t>Jméno vedoucí:</t>
  </si>
  <si>
    <t>Seznam soutěžících</t>
  </si>
  <si>
    <r>
      <rPr>
        <b/>
        <sz val="12"/>
        <color theme="1"/>
        <rFont val="Calibri"/>
        <family val="2"/>
        <charset val="238"/>
        <scheme val="minor"/>
      </rPr>
      <t>Věk</t>
    </r>
    <r>
      <rPr>
        <sz val="12"/>
        <color theme="1"/>
        <rFont val="Calibri"/>
        <family val="2"/>
        <charset val="238"/>
        <scheme val="minor"/>
      </rPr>
      <t xml:space="preserve"> - rozhodný pro zařazení do kategorie</t>
    </r>
  </si>
  <si>
    <t>Délka skladby:</t>
  </si>
  <si>
    <t>11.</t>
  </si>
  <si>
    <t>12.</t>
  </si>
  <si>
    <t>13.</t>
  </si>
  <si>
    <t>14.</t>
  </si>
  <si>
    <t>15.</t>
  </si>
  <si>
    <t>16.</t>
  </si>
  <si>
    <t>17.</t>
  </si>
  <si>
    <t>18.</t>
  </si>
  <si>
    <t>19.</t>
  </si>
  <si>
    <t>20.</t>
  </si>
  <si>
    <t>Celkový počet soutěžících:</t>
  </si>
  <si>
    <t>Celkový počet vedoucích:</t>
  </si>
  <si>
    <t>Celkem startovních formací:</t>
  </si>
  <si>
    <t>Souhrnné informace</t>
  </si>
  <si>
    <t>startovné</t>
  </si>
  <si>
    <t>čas</t>
  </si>
  <si>
    <t>kat.</t>
  </si>
  <si>
    <t>poč.</t>
  </si>
  <si>
    <t>název</t>
  </si>
  <si>
    <t>CHYBA 1</t>
  </si>
  <si>
    <t>Zde naleznete automaticky generovaný souhrn z Vašich přihlášek. Není potřebné nic vyplňovat.</t>
  </si>
  <si>
    <t>V případě, že chcete do soutěže přihlásit více než 20 formací, prosíme o vyplnění dalšího souboru.</t>
  </si>
  <si>
    <t>A</t>
  </si>
  <si>
    <t>Pro čas:</t>
  </si>
  <si>
    <t>Tornádo říká:</t>
  </si>
  <si>
    <t>Pro věkovou kategorii:</t>
  </si>
  <si>
    <t>Pro soutěžní kategorii:</t>
  </si>
  <si>
    <t>Pro zadání trenérů - nápověda:</t>
  </si>
  <si>
    <t>Pro zadání trenérů - upozornění:</t>
  </si>
  <si>
    <t>Pokoušíte se zadat trenéra, který není uveden v seznamu. Prosím, doplňte jej na list: "Základní informace o klubu".</t>
  </si>
  <si>
    <t>Jména všech trenérů zadejte na listu: "Základní informace o klubu", poté jen vybírejte ze seznamu.</t>
  </si>
  <si>
    <t>Pro zadání počtu formací:</t>
  </si>
  <si>
    <t>Možný počet přihlášek je 1 - 20. V případě, že chcete do soutěže přihlásit více než 20 formací, prosíme o vyplnění dalšího souboru.</t>
  </si>
  <si>
    <t>Vyplňte, prosím, počet formací na listu "Základní informace o klubu".</t>
  </si>
  <si>
    <t>Vyplňte, prosím, správný počet formací na listu "Základní informace o klubu".</t>
  </si>
  <si>
    <t>Vyplňte, prosím, název klubu a počet formací na listu: "Základní informace o klubu".</t>
  </si>
  <si>
    <t>Vyplňte, prosím, název klubu a správný počet formací na listu: "Základní informace o klubu".</t>
  </si>
  <si>
    <t>Vyplňte, prosím, název klubu na listu: "Základní informace o klubu".</t>
  </si>
  <si>
    <t>Chybové hlášení pro vzorečky - při úpravě se změní automaticky všude:</t>
  </si>
  <si>
    <t>Chybové hlášení pro ověřování zadaných dat - při úpravě se nezmění automaticky všude:</t>
  </si>
  <si>
    <t>Prosím vyplňte ve formátu m:ss, např.: 1:30</t>
  </si>
  <si>
    <t>Pokoušíte se zadat datum, které je v budoucnosti.</t>
  </si>
  <si>
    <t>Pro zadání data narození:</t>
  </si>
  <si>
    <t>Pro zadaní počtu soutěžících:</t>
  </si>
  <si>
    <t>Řádek není vyplněn korektně, důvod zobrazen v kolonce: Věk.</t>
  </si>
  <si>
    <t>Věk se vypočítá automaticky.</t>
  </si>
  <si>
    <t>Pro vyplňování seznamu zadejte počet soutěžících.</t>
  </si>
  <si>
    <t>Výkonnostní kategorie</t>
  </si>
  <si>
    <t>B</t>
  </si>
  <si>
    <t>Den konání ročníku:</t>
  </si>
  <si>
    <t>Dnů do uzávěrky zbývá:</t>
  </si>
  <si>
    <t>Dnů do soutěže zbývá:</t>
  </si>
  <si>
    <t>Pro zadaní výkonnostní třídy:</t>
  </si>
  <si>
    <t>Seznam pro případ nesplnění podmínky</t>
  </si>
  <si>
    <t>Chyba uvedena v buňce: "A1",</t>
  </si>
  <si>
    <t>pro pokračování opravte chybu.</t>
  </si>
  <si>
    <t>zadejte Jméno nebo Příjmení</t>
  </si>
  <si>
    <t>Věkové kategorie</t>
  </si>
  <si>
    <t>Dnešní datum:</t>
  </si>
  <si>
    <t>Počet připravených řádků v tabulce odpovídá zvolenému počtu přihlašovaných formací na úvodním listu.</t>
  </si>
  <si>
    <t>2bat DUO/TRIO</t>
  </si>
  <si>
    <t>Zadaný seznam soutěžících je v pořádku a odpovídá dané soutěžní kategorii.</t>
  </si>
  <si>
    <t>Přihlášku jsme se pokusili udělat co nejjednodušší pro správné vyplnění, v případě problémů či dotazů nám prosím napište.</t>
  </si>
  <si>
    <t>kontaktní osoba</t>
  </si>
  <si>
    <t>telefon</t>
  </si>
  <si>
    <t>e-mail</t>
  </si>
  <si>
    <t>počet trenérů</t>
  </si>
  <si>
    <t>počet soutěžících</t>
  </si>
  <si>
    <t>Rok narození</t>
  </si>
  <si>
    <t>Rozhodný rok pro výpočet věku</t>
  </si>
  <si>
    <t>Vyberte ze seznamu:</t>
  </si>
  <si>
    <t>Seznam pro potvrzení se zpracováváním údajů - GDPR</t>
  </si>
  <si>
    <t>Nedostaneme souhlas se zpracováním údajů</t>
  </si>
  <si>
    <t>Souhlas byl uložen, Vaši přihlášku zpracujeme, jakmile ji obdržíme.</t>
  </si>
  <si>
    <t>Stav Vašeho souhlasu:</t>
  </si>
  <si>
    <t>Bez udělěného souhlasu nelze zpracovávat osobní údaje uvedené v příhlášce a nelze Vás zařadit mezi přihlášené.</t>
  </si>
  <si>
    <t>Prosím vyplňte správně soutěžní kategorii. Stávající text smažte a rozklikněte šipku vedle buňky či ručně vyplňte soutěžní kategorii dle níže uvedeného:
„SÓLO“
„DUO/TRIO“
„MINIFORMACE“
„FORMACE“
„2bat SÓLO“
„2bat DUO/TRIO“</t>
  </si>
  <si>
    <t>Prosím vyplňte správně věkovou kategorii. Stávající text smažte a rozklikněte šipku vedle buňky či ručně vyplňte věkovou kategorii dle níže uvedeného:
„Little Kadetky“
„Kadetky“
„Juniorky“
„Seniorky“</t>
  </si>
  <si>
    <t>Udělení souhlasů</t>
  </si>
  <si>
    <t>Beru na vědomí, že své souhlasy mohu písemně kdykoliv odvolat a správce mé údaje do jednoho roku zlikviduje.</t>
  </si>
  <si>
    <t>Potvrzuji</t>
  </si>
  <si>
    <t>Nepotvrzuji</t>
  </si>
  <si>
    <t>Mám souhlas zákonných zástupců všech přihlašovaných se zpracováním osobních údajů třetí osobou.</t>
  </si>
  <si>
    <t>Souhlasím</t>
  </si>
  <si>
    <t>Nesouhlasím</t>
  </si>
  <si>
    <t>Pro udělení souhlasu se zpracování osobních údajů</t>
  </si>
  <si>
    <t>Vyberte ze seznamu nebo ručně napište:
„Potvrzuji"
„Nepotvrzuji"</t>
  </si>
  <si>
    <t>Vyplňte, prosím, jméno a rok narození.</t>
  </si>
  <si>
    <t>zadejte Rok narození</t>
  </si>
  <si>
    <t>vzorové vyplnění přihlášky</t>
  </si>
  <si>
    <t>vyplňte jednotlivé přihlášky na základě zadaného počtu formací z listu: „Základní informace o klubu“ , možné hodnoty buněk níže, vyplňujte přesně v uvedeném znění</t>
  </si>
  <si>
    <t>„Přihláška č. 1 až 20“
kategorie</t>
  </si>
  <si>
    <t>vyplňte dle skutečnosti, možné hodnoty buněk níže, vyplňujte přesně v uvedeném znění</t>
  </si>
  <si>
    <t>„Udělení souhlasů“</t>
  </si>
  <si>
    <t>nevyplňujte nic, slouží pro Vás pouze jako přehled správně vyplněných přihlášek</t>
  </si>
  <si>
    <t>„Přehled přihlášek“</t>
  </si>
  <si>
    <t>vyplňte všechny informace o vašem klubu, jinak nebude možné pokračovat ve vyplňování přihlášky, informace k vyplnění trenérů viz níže</t>
  </si>
  <si>
    <t>„Základní informace o klubu“</t>
  </si>
  <si>
    <t>Na listu:</t>
  </si>
  <si>
    <t>Martin Orlík (administrátor přihlášek)</t>
  </si>
  <si>
    <t>pro telefonické dotazy:</t>
  </si>
  <si>
    <t>email soutěže</t>
  </si>
  <si>
    <t>tornado@radamok.cz</t>
  </si>
  <si>
    <t>pro e-mailový kontakt:</t>
  </si>
  <si>
    <t>V případě problémů či dotazů nám prosím napište či volejte, vše s Vámi rádi vyřešíme.</t>
  </si>
  <si>
    <t>Přihlášku jsme se pokusili udělat co nejjednodušší pro správné vyplnění. Pokud něco nebude vyplněno správně, přihláška by Vám sama měla vypsat, co je potřeba doplnit, nicméně je možné, že se Váš program bude chovat jinak a chybu nevypíše (může to být způsobeno jinou verzí Excelu nebo zabezpečením Vašeho počítače), také je možné, že neuvidíte "našeptávací" seznamy, níže naleznete seznam možností, co do jaké buňky vyplňovat a další informace.</t>
  </si>
  <si>
    <t xml:space="preserve">Nápověda k </t>
  </si>
  <si>
    <t>Přihláška č. 1</t>
  </si>
  <si>
    <t>Přihláška č. 2</t>
  </si>
  <si>
    <t>Přihláška č. 3</t>
  </si>
  <si>
    <t>Přihláška č. 4</t>
  </si>
  <si>
    <t>Přihláška č. 5</t>
  </si>
  <si>
    <t>Přihláška č. 6</t>
  </si>
  <si>
    <t>Přihláška č. 7</t>
  </si>
  <si>
    <t>Přihláška č. 8</t>
  </si>
  <si>
    <t>Přihláška č. 9</t>
  </si>
  <si>
    <t>Přihláška č. 10</t>
  </si>
  <si>
    <t>Přihláška č. 11</t>
  </si>
  <si>
    <t>Přihláška č. 12</t>
  </si>
  <si>
    <t>Přihláška č. 13</t>
  </si>
  <si>
    <t>Přihláška č. 14</t>
  </si>
  <si>
    <t>Přihláška č. 15</t>
  </si>
  <si>
    <t>Přihláška č. 16</t>
  </si>
  <si>
    <t>Přihláška č. 17</t>
  </si>
  <si>
    <t>Přihláška č. 18</t>
  </si>
  <si>
    <t>Přihláška č. 19</t>
  </si>
  <si>
    <t>Přihláška č. 20</t>
  </si>
  <si>
    <t>Přihláška č. 21</t>
  </si>
  <si>
    <t>Přihláška č. 22</t>
  </si>
  <si>
    <t>Přihláška č. 23</t>
  </si>
  <si>
    <t>Přihláška č. 24</t>
  </si>
  <si>
    <t>Přihláška č. 25</t>
  </si>
  <si>
    <t>název klubu</t>
  </si>
  <si>
    <t>Názvy listů:</t>
  </si>
  <si>
    <t>Věkový průměr Vámi zadaných soutěžících neodpovídá ani jedné otevřené věkové kategorii.</t>
  </si>
  <si>
    <t>Věkový průměr:</t>
  </si>
  <si>
    <t>Automatický výpočet.</t>
  </si>
  <si>
    <t>Věk nejstarší soutěžící:</t>
  </si>
  <si>
    <t>Věk soutěžící:</t>
  </si>
  <si>
    <t>Vyplňte soutěžní kategorii.</t>
  </si>
  <si>
    <t>Výpočet pro zařazení do věkové kategorie.</t>
  </si>
  <si>
    <t>Prosím vyplňte správně výkonnostní třídu. Stávající text smažte a rozklikněte šipku vedle buňky či ručně vyplňte výkonnostní třídu dle níže uvedeného:
„A"
„B" - mimo 2bat</t>
  </si>
  <si>
    <t>Viz chyba vpravo.</t>
  </si>
  <si>
    <t>Opravte chyby vedle seznamu jmen.</t>
  </si>
  <si>
    <t>Pro zjištění čísla přihlášky</t>
  </si>
  <si>
    <t>pocet_znaku_prihlasky_1-9</t>
  </si>
  <si>
    <t>pocet_znaku_prihlasky_10-99</t>
  </si>
  <si>
    <t>CHYBA! - ups, toto se nemělo stát, prosím kontaktujte nás a společně to vyřešíme</t>
  </si>
  <si>
    <t>NA_nazev_klubu</t>
  </si>
  <si>
    <t>NA_pocet_formaci</t>
  </si>
  <si>
    <t>NA_nazev_klubu_A_pocet_formaci</t>
  </si>
  <si>
    <t>NA_nazev_klubu_A_spatny_pocet_formaci</t>
  </si>
  <si>
    <t>neodpovidajici_pocet_formaci</t>
  </si>
  <si>
    <t>Požadavek na vyplnění:</t>
  </si>
  <si>
    <t>vyplnte</t>
  </si>
  <si>
    <t>vyplnte_ze_seznamu</t>
  </si>
  <si>
    <t>vyplnte_cas</t>
  </si>
  <si>
    <t>chyba_kumulativni</t>
  </si>
  <si>
    <t>list_ok</t>
  </si>
  <si>
    <t>Čas neodpovídá zvolené soutěžní kategorii.</t>
  </si>
  <si>
    <t>Počet neodpovídá zvolené soutěžní kategorii.</t>
  </si>
  <si>
    <t>Prosím vyplňte vybráním z rozevíracího seznamu.</t>
  </si>
  <si>
    <t>Prosím vyplňte.</t>
  </si>
  <si>
    <t>vek_prumer</t>
  </si>
  <si>
    <t>vek_soutezici</t>
  </si>
  <si>
    <t>vek_nejstarsi_soutezici</t>
  </si>
  <si>
    <t>auto_vypocet</t>
  </si>
  <si>
    <t>vyplnte_sout_kat</t>
  </si>
  <si>
    <t>vyplnte_spravny_pocet</t>
  </si>
  <si>
    <t>vyplnte_spravny_cas</t>
  </si>
  <si>
    <t>Hlášení u výpočtu pro zařazení do věkové kategorie:</t>
  </si>
  <si>
    <t>Chybové hlášení pro celý list přihlášky:</t>
  </si>
  <si>
    <t>chyba_vpravo</t>
  </si>
  <si>
    <t>chyba_v_seznamu_jmen</t>
  </si>
  <si>
    <t>chyba_mimo_vek_kategorie</t>
  </si>
  <si>
    <t>Pro výpočet je nutno vyplnit soutěžní kategorii a věkovou kategorii.</t>
  </si>
  <si>
    <t>chyba_chybi_vek_sout_kategorie</t>
  </si>
  <si>
    <t>Hlášení ve jmenném seznamu:</t>
  </si>
  <si>
    <t>auto_vypocet_veku</t>
  </si>
  <si>
    <t>chyba_chybi_jmeno_X_prijmeni</t>
  </si>
  <si>
    <t>chyba_chybi_rok_narozeni</t>
  </si>
  <si>
    <t>rok_pro_vypocet_veku</t>
  </si>
  <si>
    <t>chyba_chybi_pocet_soutezicich</t>
  </si>
  <si>
    <t>chyba_chybi_jmeno_A_rok</t>
  </si>
  <si>
    <t>chyba_vypoctu_veku</t>
  </si>
  <si>
    <t>chyba_vice_soutezicich</t>
  </si>
  <si>
    <t>vyplnte_soutezni_kategorii</t>
  </si>
  <si>
    <t>Prosím vyplňte soutěžní kategorii.</t>
  </si>
  <si>
    <t>Toto hlášení se zobrazuje na listu přihlášky v buňce A1, když nastanou hlášené situace.</t>
  </si>
  <si>
    <t>Toto hlášení se zobrazuje v buňkách  F4-7.</t>
  </si>
  <si>
    <t>Hlášení pro buňky  F6-7 když došlo ke změně času či počtu po kontrole ověření při zadání a již neodpovídá druhé hodnotě.</t>
  </si>
  <si>
    <t>Hlášení pro celý list přihlášky když je jakákoli chyba či když je připravena k odeslání.</t>
  </si>
  <si>
    <t>Hlášení před započetím vyplňování přihlášky.</t>
  </si>
  <si>
    <t>Hlášení když nebude věk odpovídat ani jedné kategorii.</t>
  </si>
  <si>
    <t>Pro buňku B12, zjištění o jakou se jedná soutěžní kategorii a podle toho uvedení co se bude počítat, pokud není uvedena požadavek na vyplnění.</t>
  </si>
  <si>
    <t>Po buňku s věkem a věkovou kategorií, když vedle bude uvedena chyba - nezobrazit výpočet.</t>
  </si>
  <si>
    <t>Pro hlášení chyb u výpočtu věku - když je jakýkoli řádek se jmény špatně nebo když není uvedena věková a souěžní kategorie.</t>
  </si>
  <si>
    <t>Hlášení dokud není vyplněn počet soutěžících a tím pádem nejsou ani nachystané řádky pro vyplňování.</t>
  </si>
  <si>
    <t>Hlášení v kolonce věku soutěžící dle toho co nastalo.</t>
  </si>
  <si>
    <t>Hlášení vedle buňky s věkem soutěžící pro další kontroly na listu že seznam je vyplněn v pořádku.</t>
  </si>
  <si>
    <r>
      <t xml:space="preserve">Když je vyplněno více soutěžících než je navoleno. </t>
    </r>
    <r>
      <rPr>
        <b/>
        <sz val="11"/>
        <color theme="1"/>
        <rFont val="Calibri"/>
        <family val="2"/>
        <charset val="238"/>
        <scheme val="minor"/>
      </rPr>
      <t>Pozor zde se počítá pozice buňky!!!!</t>
    </r>
  </si>
  <si>
    <t>Přihláška č. XX jméno/rok narození</t>
  </si>
  <si>
    <t>cena_za_start</t>
  </si>
  <si>
    <t>chyba_zkratky_soutezni_kategorie</t>
  </si>
  <si>
    <t>Chyba v souhrnu přihlášek:</t>
  </si>
  <si>
    <t>Chyba v souhrnu přihlášek když nebude nějaká přihláška vyplněna správně nezobrazí se data. (před se doplňuje dané číslo přihlášky)</t>
  </si>
  <si>
    <t>chyba_listu_prihlasky</t>
  </si>
  <si>
    <t>V přehledu přihlášek probíhá ve sloupci E vypočet zkratky soutěžní kategoie/ když nebude odpovídat žádné kombinaci (resp. chybí vstupní data) vypíše tuto chybu.</t>
  </si>
  <si>
    <t>Prosím zadejte počet soutěžících, který odpovídá zvolené soutěžní kategorii. Počty soutěžících pro jednotlivé soutěžní kategorie naleznete v Propozicích aktuálního ročníku soutěže Tornádo.</t>
  </si>
  <si>
    <t>Prosím zadejte čas, který odpovídá zvolené soutěžní kategorii. Časy pro jednotlivé soutěžní kategorie naleznete v Propozicích aktuálního ročníku soutěže Tornádo.</t>
  </si>
  <si>
    <t>S</t>
  </si>
  <si>
    <t>F</t>
  </si>
  <si>
    <t>DT</t>
  </si>
  <si>
    <t>MF</t>
  </si>
  <si>
    <t>2S</t>
  </si>
  <si>
    <t>2DT</t>
  </si>
  <si>
    <t>Litt</t>
  </si>
  <si>
    <t>Kad</t>
  </si>
  <si>
    <t>Sen</t>
  </si>
  <si>
    <t>Jun</t>
  </si>
  <si>
    <t>Tabulka zkratek pro věkovou kategorii</t>
  </si>
  <si>
    <t>Tabulka zkratek pro soutěžní kategorii</t>
  </si>
  <si>
    <t>Toto je pro případ nepředvídatelného výpočtu v názvu klubu.</t>
  </si>
  <si>
    <t>chyba_neznama</t>
  </si>
  <si>
    <t>chyba_souhlasy_neodpovezeno</t>
  </si>
  <si>
    <t>chyba_souhlasy_bez_nutnych_souhlasu</t>
  </si>
  <si>
    <t>souhlasy_ok</t>
  </si>
  <si>
    <t>V listu udělení souhlasů se zobrazuje když nezodpověděli nějakou otázku.</t>
  </si>
  <si>
    <t>V listu udělení souhlasů se zobrazuje když nedají 1. nebo 2. souhlas a když je vše ještě prázdné.</t>
  </si>
  <si>
    <t>V listu udělení souhlasů se zobrazuje když dají 1. a 2. souhlas.</t>
  </si>
  <si>
    <t>termin_uzaverky</t>
  </si>
  <si>
    <t>den_konaní_rocniku</t>
  </si>
  <si>
    <t>dnes</t>
  </si>
  <si>
    <t>Přehled přihlášených formací</t>
  </si>
  <si>
    <t>- zkontrolujte, že v dané přihlášce není žádná chyba NEBO pokud ji nechcete vyplňovat, změňte počet formací na úvodním listu přihlášky.</t>
  </si>
  <si>
    <t>Město/PSČ:</t>
  </si>
  <si>
    <t>Asociace (dobrovolné):</t>
  </si>
  <si>
    <t>Ano</t>
  </si>
  <si>
    <t>Ne</t>
  </si>
  <si>
    <t>počet startujících trenérů</t>
  </si>
  <si>
    <t>Je nezbytné vybrat odpověď u všech otázek (2).</t>
  </si>
  <si>
    <t>vyplnte_trenera1</t>
  </si>
  <si>
    <t>vyplnte_trenera2</t>
  </si>
  <si>
    <t>Vyplňte, zda trenér č. 1 startuje v této formaci.</t>
  </si>
  <si>
    <t>Vyplňte, zda trenér č. 2 startuje v této formaci.</t>
  </si>
  <si>
    <t>spojeno</t>
  </si>
  <si>
    <t>počet jedinečných</t>
  </si>
  <si>
    <t>x ?</t>
  </si>
  <si>
    <t>odhlášeno
psát "X"</t>
  </si>
  <si>
    <t>poznámka</t>
  </si>
  <si>
    <t>kód startu</t>
  </si>
  <si>
    <t>kód
kategorie</t>
  </si>
  <si>
    <t>sloučeno
z</t>
  </si>
  <si>
    <t>počet nestart. trenérů</t>
  </si>
  <si>
    <t>soutěžící + nestart. trenéři</t>
  </si>
  <si>
    <t>soutěžní kategorie</t>
  </si>
  <si>
    <t>věková kategorie</t>
  </si>
  <si>
    <t>výkonnostní třída</t>
  </si>
  <si>
    <t>název skladby</t>
  </si>
  <si>
    <t>délka skladby</t>
  </si>
  <si>
    <t>REZERVA 1</t>
  </si>
  <si>
    <t>REZERVA 2</t>
  </si>
  <si>
    <t>jméno a přijímení 1. trenéra</t>
  </si>
  <si>
    <t>jméno a přijímení 2. trenéra</t>
  </si>
  <si>
    <t>startuje 1. trenér</t>
  </si>
  <si>
    <t>startuje 2. trenér</t>
  </si>
  <si>
    <t>jméno 1. soutěžícího</t>
  </si>
  <si>
    <t>příjmení 1. soutěžícího</t>
  </si>
  <si>
    <t>jméno 2. soutěžícího</t>
  </si>
  <si>
    <t>příjmení 2. soutěžícího</t>
  </si>
  <si>
    <t>jméno 3. soutěžícího</t>
  </si>
  <si>
    <t>příjmení 3. soutěžícího</t>
  </si>
  <si>
    <t>jméno 4. soutěžícího</t>
  </si>
  <si>
    <t>příjmení 4. soutěžícího</t>
  </si>
  <si>
    <t>jméno 5. soutěžícího</t>
  </si>
  <si>
    <t>příjmení 5. soutěžícího</t>
  </si>
  <si>
    <t>jméno 6. soutěžícího</t>
  </si>
  <si>
    <t>příjmení 6. soutěžícího</t>
  </si>
  <si>
    <t>jméno 7. soutěžícího</t>
  </si>
  <si>
    <t>příjmení 7. soutěžícího</t>
  </si>
  <si>
    <t>jméno 8. soutěžícího</t>
  </si>
  <si>
    <t>příjmení 8. soutěžícího</t>
  </si>
  <si>
    <t>jméno 9. soutěžícího</t>
  </si>
  <si>
    <t>příjmení 9. soutěžícího</t>
  </si>
  <si>
    <t>jméno 10. soutěžícího</t>
  </si>
  <si>
    <t>příjmení 10. soutěžícího</t>
  </si>
  <si>
    <t>jméno 11. soutěžícího</t>
  </si>
  <si>
    <t>příjmení 11. soutěžícího</t>
  </si>
  <si>
    <t>jméno 12. soutěžícího</t>
  </si>
  <si>
    <t>příjmení 12. soutěžícího</t>
  </si>
  <si>
    <t>jméno 13. soutěžícího</t>
  </si>
  <si>
    <t>příjmení 13. soutěžícího</t>
  </si>
  <si>
    <t>jméno 14. soutěžícího</t>
  </si>
  <si>
    <t>příjmení 14. soutěžícího</t>
  </si>
  <si>
    <t>jméno 15. soutěžícího</t>
  </si>
  <si>
    <t>příjmení 15. soutěžícího</t>
  </si>
  <si>
    <t>jméno 16. soutěžícího</t>
  </si>
  <si>
    <t>příjmení 16. soutěžícího</t>
  </si>
  <si>
    <t>jméno 17. soutěžícího</t>
  </si>
  <si>
    <t>příjmení 17. soutěžícího</t>
  </si>
  <si>
    <t>jméno 18. soutěžícího</t>
  </si>
  <si>
    <t>příjmení 18. soutěžícího</t>
  </si>
  <si>
    <t>jméno 19. soutěžícího</t>
  </si>
  <si>
    <t>příjmení 19. soutěžícího</t>
  </si>
  <si>
    <t>jméno 20. soutěžícího</t>
  </si>
  <si>
    <t>příjmení 20. soutěžícího</t>
  </si>
  <si>
    <t>jméno 21. soutěžícího</t>
  </si>
  <si>
    <t>příjmení 21. soutěžícího</t>
  </si>
  <si>
    <t>jméno 22. soutěžícího</t>
  </si>
  <si>
    <t>příjmení 22. soutěžícího</t>
  </si>
  <si>
    <t>jméno 23. soutěžícího</t>
  </si>
  <si>
    <t>příjmení 23. soutěžícího</t>
  </si>
  <si>
    <t>jméno 24. soutěžícího</t>
  </si>
  <si>
    <t>příjmení 24. soutěžícího</t>
  </si>
  <si>
    <t>jméno 25. soutěžícího</t>
  </si>
  <si>
    <t>příjmení 25. soutěžícího</t>
  </si>
  <si>
    <t>ročník 1. soutežícího</t>
  </si>
  <si>
    <t>ročník 2. soutežícího</t>
  </si>
  <si>
    <t>ročník 3. soutežícího</t>
  </si>
  <si>
    <t>ročník 4. soutežícího</t>
  </si>
  <si>
    <t>ročník 5. soutežícího</t>
  </si>
  <si>
    <t>ročník 6. soutežícího</t>
  </si>
  <si>
    <t>ročník 7. soutežícího</t>
  </si>
  <si>
    <t>ročník 8. soutežícího</t>
  </si>
  <si>
    <t>ročník 9. soutežícího</t>
  </si>
  <si>
    <t>ročník 10. soutežícího</t>
  </si>
  <si>
    <t>ročník 11. soutežícího</t>
  </si>
  <si>
    <t>ročník 12. soutežícího</t>
  </si>
  <si>
    <t>ročník 13. soutežícího</t>
  </si>
  <si>
    <t>ročník 14. soutežícího</t>
  </si>
  <si>
    <t>ročník 15. soutežícího</t>
  </si>
  <si>
    <t>ročník 16. soutežícího</t>
  </si>
  <si>
    <t>ročník 17. soutežícího</t>
  </si>
  <si>
    <t>ročník 18. soutežícího</t>
  </si>
  <si>
    <t>ročník 19. soutežícího</t>
  </si>
  <si>
    <t>ročník 20. soutežícího</t>
  </si>
  <si>
    <t>ročník 21. soutežícího</t>
  </si>
  <si>
    <t>ročník 22. soutežícího</t>
  </si>
  <si>
    <t>ročník 23. soutežícího</t>
  </si>
  <si>
    <t>ročník 24. soutežícího</t>
  </si>
  <si>
    <t>ročník 25. soutežícího</t>
  </si>
  <si>
    <t>jméno a příjmení 1. soutěžícího</t>
  </si>
  <si>
    <t>jméno a příjmení 2. soutěžícího</t>
  </si>
  <si>
    <t>jméno a příjmení 3. soutěžícího</t>
  </si>
  <si>
    <t>jméno a příjmení 4. soutěžícího</t>
  </si>
  <si>
    <t>jméno a příjmení 5. soutěžícího</t>
  </si>
  <si>
    <t>jméno a příjmení 6. soutěžícího</t>
  </si>
  <si>
    <t>jméno a příjmení 7. soutěžícího</t>
  </si>
  <si>
    <t>jméno a příjmení 8. soutěžícího</t>
  </si>
  <si>
    <t>jméno a příjmení 9. soutěžícího</t>
  </si>
  <si>
    <t>jméno a příjmení 10. soutěžícího</t>
  </si>
  <si>
    <t>jméno a příjmení 11. soutěžícího</t>
  </si>
  <si>
    <t>jméno a příjmení 12. soutěžícího</t>
  </si>
  <si>
    <t>jméno a příjmení 13. soutěžícího</t>
  </si>
  <si>
    <t>jméno a příjmení 14. soutěžícího</t>
  </si>
  <si>
    <t>jméno a příjmení 15. soutěžícího</t>
  </si>
  <si>
    <t>jméno a příjmení 16. soutěžícího</t>
  </si>
  <si>
    <t>jméno a příjmení 17. soutěžícího</t>
  </si>
  <si>
    <t>jméno a příjmení 18. soutěžícího</t>
  </si>
  <si>
    <t>jméno a příjmení 19. soutěžícího</t>
  </si>
  <si>
    <t>jméno a příjmení 20. soutěžícího</t>
  </si>
  <si>
    <t>jméno a příjmení 21. soutěžícího</t>
  </si>
  <si>
    <t>jméno a příjmení 22. soutěžícího</t>
  </si>
  <si>
    <t>jméno a příjmení 23. soutěžícího</t>
  </si>
  <si>
    <t>jméno a příjmení 24. soutěžícího</t>
  </si>
  <si>
    <t>jméno a příjmení 25. soutěžícího</t>
  </si>
  <si>
    <t>kód startu 2</t>
  </si>
  <si>
    <t>pořadí přihlášení</t>
  </si>
  <si>
    <t>číslo přihlášky</t>
  </si>
  <si>
    <t>neměnit pořadí sloupců    ---&gt;    --&gt;    ---&gt;    --&gt;    --&gt;    --&gt;   --&gt;</t>
  </si>
  <si>
    <t>Seznam přihlášených formací</t>
  </si>
  <si>
    <t>počáteční řádek se jmény:</t>
  </si>
  <si>
    <t>věky startujících (pro S, D, T)</t>
  </si>
  <si>
    <t>věk 1. soutežícího</t>
  </si>
  <si>
    <t>věk 2. soutežícího</t>
  </si>
  <si>
    <t>věk 3. soutežícího</t>
  </si>
  <si>
    <t>věk 4. soutežícího</t>
  </si>
  <si>
    <t>věk 5. soutežícího</t>
  </si>
  <si>
    <t>věk 6. soutežícího</t>
  </si>
  <si>
    <t>věk 7. soutežícího</t>
  </si>
  <si>
    <t>věk 8. soutežícího</t>
  </si>
  <si>
    <t>věk 9. soutežícího</t>
  </si>
  <si>
    <t>věk 10. soutežícího</t>
  </si>
  <si>
    <t>věk 11. soutežícího</t>
  </si>
  <si>
    <t>věk 12. soutežícího</t>
  </si>
  <si>
    <t>věk 13. soutežícího</t>
  </si>
  <si>
    <t>věk 14. soutežícího</t>
  </si>
  <si>
    <t>věk 15. soutežícího</t>
  </si>
  <si>
    <t>věk 16. soutežícího</t>
  </si>
  <si>
    <t>věk 17. soutežícího</t>
  </si>
  <si>
    <t>věk 18. soutežícího</t>
  </si>
  <si>
    <t>věk 19. soutežícího</t>
  </si>
  <si>
    <t>věk 20. soutežícího</t>
  </si>
  <si>
    <t>věk 21. soutežícího</t>
  </si>
  <si>
    <t>věk 22. soutežícího</t>
  </si>
  <si>
    <t>věk 23. soutežícího</t>
  </si>
  <si>
    <t>věk 24. soutežícího</t>
  </si>
  <si>
    <t>věk 25. soutežícího</t>
  </si>
  <si>
    <t>ročníky startujících (pro S, D, T)</t>
  </si>
  <si>
    <t>Zkontrolujte, že máte správně vyplněny údaje: Soutěžní kategorie, Výkonnostní třída, Počet soutěžících a Délka skladby a vedle seznamu jmen nejsou žádné chyby.</t>
  </si>
  <si>
    <t>sloupec se jmény</t>
  </si>
  <si>
    <t>sloupec s příjmeníma</t>
  </si>
  <si>
    <t>soutěžící č.:</t>
  </si>
  <si>
    <t>sloupec s ročníky</t>
  </si>
  <si>
    <t>sloupec s věky</t>
  </si>
  <si>
    <t>Seznámil/a jsem se s dokumentem "Propozice Tornádo 2025" a beru na vědomí všechny informace v něm uvedené.</t>
  </si>
  <si>
    <t>Data platné pro ročník 2025</t>
  </si>
  <si>
    <t>verze 2025_1.0</t>
  </si>
  <si>
    <t>Přihlášky posílejte na e-mail tornado@radamok.cz dle pokynů v propozicích soutěže;
pro technické dotazy k vyplnění přihlášky nás můžete také kontaktovat
na tel. čísle 777 060 218.</t>
  </si>
  <si>
    <t>z: "Základní informace o klubu"</t>
  </si>
  <si>
    <t>z: "Jmenný seznam"</t>
  </si>
  <si>
    <t>počítá se zde</t>
  </si>
  <si>
    <t>číslo trenéra</t>
  </si>
  <si>
    <t>jméno trenéra</t>
  </si>
  <si>
    <t>počet startů</t>
  </si>
  <si>
    <r>
      <t>Seznam trenérů</t>
    </r>
    <r>
      <rPr>
        <sz val="11"/>
        <color theme="1"/>
        <rFont val="Calibri"/>
        <family val="2"/>
        <charset val="238"/>
        <scheme val="minor"/>
      </rPr>
      <t xml:space="preserve"> (slouží pro výpočet počtu startujících trenérů)</t>
    </r>
  </si>
  <si>
    <t>tabulka roztažena pro rok 2025, rozsah roztažen pouze v souhrnu</t>
  </si>
  <si>
    <t>KONTROLA</t>
  </si>
  <si>
    <t>&lt;-- tento vzorec by na listu přihlášky vrátil číslo přihlášky</t>
  </si>
  <si>
    <t>&lt;-- tento vzorec dělal u S, D, T zkrácené jména s tečkou</t>
  </si>
  <si>
    <t>příjmení soutěžících (pro S a DT)</t>
  </si>
  <si>
    <t>1. soutěžící zkráceně
(S a DT)
Jméno P.</t>
  </si>
  <si>
    <t>2. soutěžící zkráceně
(S a DT)
Jméno P.</t>
  </si>
  <si>
    <t>3. soutěžící zkráceně
(S a DT)
Jméno P.</t>
  </si>
  <si>
    <t>1. soutěžící zkráceně
(S a DT)
Příjmení J.</t>
  </si>
  <si>
    <t>2. soutěžící zkráceně
(S a DT)
Příjmení J.</t>
  </si>
  <si>
    <t>3. soutěžící zkráceně
(S a DT)
Příjmení J.</t>
  </si>
  <si>
    <t>Jména S a DT
Jméno P.</t>
  </si>
  <si>
    <t>Jména S a DT
Příjmení J.</t>
  </si>
  <si>
    <t>Jména S a DT
Jméno Příjmení</t>
  </si>
  <si>
    <t>Název klubu/ účastníka (FO):</t>
  </si>
  <si>
    <t>Vyplněných přihlášek
má být:</t>
  </si>
  <si>
    <t>rozhodný věk z přihlášky</t>
  </si>
  <si>
    <t>ODKAZY</t>
  </si>
  <si>
    <t>počet formací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</si>
</sst>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č&quot;_-;\-* #,##0.00\ &quot;Kč&quot;_-;_-* &quot;-&quot;??\ &quot;Kč&quot;_-;_-@_-"/>
    <numFmt numFmtId="164" formatCode="_-* #,##0\ [$Kč-405]_-;\-* #,##0\ [$Kč-405]_-;_-* &quot;-&quot;??\ [$Kč-405]_-;_-@_-"/>
    <numFmt numFmtId="165" formatCode="_-* #,##0\ &quot;Kč&quot;_-;\-* #,##0\ &quot;Kč&quot;_-;_-* &quot;-&quot;??\ &quot;Kč&quot;_-;_-@_-"/>
    <numFmt numFmtId="166" formatCode="###\ ###\ ###"/>
    <numFmt numFmtId="167" formatCode="[&lt;=9999999]###\ ##\ ##;##\ ##\ ##\ ##"/>
    <numFmt numFmtId="168" formatCode="#.00&quot; let&quot;"/>
    <numFmt numFmtId="169" formatCode="[$-F400]h:mm:ss\ AM/PM"/>
    <numFmt numFmtId="170" formatCode="0.0"/>
  </numFmts>
  <fonts count="34" x14ac:knownFonts="1">
    <font>
      <sz val="11"/>
      <color theme="1"/>
      <name val="Calibri"/>
      <family val="2"/>
      <charset val="238"/>
      <scheme val="minor"/>
    </font>
    <font>
      <b/>
      <sz val="11"/>
      <color theme="1"/>
      <name val="Calibri"/>
      <family val="2"/>
      <charset val="238"/>
      <scheme val="minor"/>
    </font>
    <font>
      <b/>
      <sz val="22"/>
      <color theme="1"/>
      <name val="Calibri"/>
      <family val="2"/>
      <charset val="238"/>
      <scheme val="minor"/>
    </font>
    <font>
      <sz val="11"/>
      <color theme="1"/>
      <name val="Calibri"/>
      <family val="2"/>
      <charset val="238"/>
      <scheme val="minor"/>
    </font>
    <font>
      <b/>
      <sz val="18"/>
      <color theme="1"/>
      <name val="Calibri"/>
      <family val="2"/>
      <charset val="238"/>
      <scheme val="minor"/>
    </font>
    <font>
      <b/>
      <sz val="12"/>
      <color theme="1"/>
      <name val="Calibri"/>
      <family val="2"/>
      <charset val="238"/>
      <scheme val="minor"/>
    </font>
    <font>
      <b/>
      <sz val="14"/>
      <color theme="1"/>
      <name val="Calibri"/>
      <family val="2"/>
      <charset val="238"/>
      <scheme val="minor"/>
    </font>
    <font>
      <b/>
      <sz val="16"/>
      <color theme="1"/>
      <name val="Calibri"/>
      <family val="2"/>
      <charset val="238"/>
      <scheme val="minor"/>
    </font>
    <font>
      <sz val="12"/>
      <color theme="1"/>
      <name val="Calibri"/>
      <family val="2"/>
      <charset val="238"/>
      <scheme val="minor"/>
    </font>
    <font>
      <sz val="9"/>
      <color indexed="81"/>
      <name val="Tahoma"/>
      <family val="2"/>
      <charset val="238"/>
    </font>
    <font>
      <sz val="9"/>
      <color theme="1"/>
      <name val="Calibri"/>
      <family val="2"/>
      <charset val="238"/>
      <scheme val="minor"/>
    </font>
    <font>
      <b/>
      <sz val="11"/>
      <color rgb="FFFF0000"/>
      <name val="Calibri"/>
      <family val="2"/>
      <charset val="238"/>
      <scheme val="minor"/>
    </font>
    <font>
      <sz val="11"/>
      <color theme="0"/>
      <name val="Calibri"/>
      <family val="2"/>
      <charset val="238"/>
      <scheme val="minor"/>
    </font>
    <font>
      <sz val="12"/>
      <color theme="0"/>
      <name val="Calibri"/>
      <family val="2"/>
      <charset val="238"/>
      <scheme val="minor"/>
    </font>
    <font>
      <sz val="12"/>
      <name val="Calibri"/>
      <family val="2"/>
      <charset val="238"/>
      <scheme val="minor"/>
    </font>
    <font>
      <sz val="11"/>
      <color theme="1"/>
      <name val="Calibri"/>
      <family val="2"/>
      <charset val="238"/>
    </font>
    <font>
      <sz val="11"/>
      <name val="Calibri"/>
      <family val="2"/>
      <charset val="238"/>
      <scheme val="minor"/>
    </font>
    <font>
      <i/>
      <sz val="12"/>
      <color theme="1"/>
      <name val="Calibri"/>
      <family val="2"/>
      <charset val="238"/>
      <scheme val="minor"/>
    </font>
    <font>
      <sz val="11"/>
      <color indexed="8"/>
      <name val="Calibri"/>
      <family val="2"/>
      <charset val="238"/>
    </font>
    <font>
      <sz val="16"/>
      <color theme="1"/>
      <name val="Calibri"/>
      <family val="2"/>
      <charset val="238"/>
      <scheme val="minor"/>
    </font>
    <font>
      <b/>
      <sz val="11"/>
      <name val="Calibri"/>
      <family val="2"/>
      <charset val="238"/>
      <scheme val="minor"/>
    </font>
    <font>
      <b/>
      <sz val="10"/>
      <color rgb="FFFF0000"/>
      <name val="Calibri"/>
      <family val="2"/>
      <charset val="238"/>
      <scheme val="minor"/>
    </font>
    <font>
      <sz val="10"/>
      <color rgb="FF333333"/>
      <name val="Arial"/>
      <family val="2"/>
      <charset val="238"/>
    </font>
    <font>
      <b/>
      <sz val="20"/>
      <color theme="1"/>
      <name val="Calibri"/>
      <family val="2"/>
      <charset val="238"/>
      <scheme val="minor"/>
    </font>
    <font>
      <u/>
      <sz val="11"/>
      <color theme="10"/>
      <name val="Calibri"/>
      <family val="2"/>
      <charset val="238"/>
      <scheme val="minor"/>
    </font>
    <font>
      <u/>
      <sz val="11"/>
      <color rgb="FF0000FF"/>
      <name val="Calibri"/>
      <family val="2"/>
      <charset val="238"/>
      <scheme val="minor"/>
    </font>
    <font>
      <b/>
      <sz val="12"/>
      <name val="Calibri"/>
      <family val="2"/>
      <charset val="238"/>
      <scheme val="minor"/>
    </font>
    <font>
      <b/>
      <sz val="9"/>
      <color indexed="81"/>
      <name val="Tahoma"/>
      <family val="2"/>
      <charset val="238"/>
    </font>
    <font>
      <b/>
      <u/>
      <sz val="11"/>
      <color theme="10"/>
      <name val="Calibri"/>
      <family val="2"/>
      <charset val="238"/>
      <scheme val="minor"/>
    </font>
    <font>
      <b/>
      <sz val="26"/>
      <color theme="1"/>
      <name val="Calibri"/>
      <family val="2"/>
      <charset val="238"/>
      <scheme val="minor"/>
    </font>
    <font>
      <u/>
      <sz val="16"/>
      <color theme="10"/>
      <name val="Calibri"/>
      <family val="2"/>
      <charset val="238"/>
      <scheme val="minor"/>
    </font>
    <font>
      <i/>
      <sz val="10"/>
      <color theme="1"/>
      <name val="Calibri"/>
      <family val="2"/>
      <charset val="238"/>
      <scheme val="minor"/>
    </font>
    <font>
      <b/>
      <sz val="16"/>
      <name val="Calibri"/>
      <family val="2"/>
      <charset val="238"/>
      <scheme val="minor"/>
    </font>
    <font>
      <b/>
      <u/>
      <sz val="16"/>
      <color theme="10"/>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6" tint="0.59999389629810485"/>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44" fontId="3" fillId="0" borderId="0" applyFont="0" applyFill="0" applyBorder="0" applyAlignment="0" applyProtection="0"/>
    <xf numFmtId="0" fontId="18" fillId="0" borderId="0"/>
    <xf numFmtId="0" fontId="24" fillId="0" borderId="0" applyNumberFormat="0" applyFill="0" applyBorder="0" applyAlignment="0" applyProtection="0"/>
  </cellStyleXfs>
  <cellXfs count="379">
    <xf numFmtId="0" fontId="0" fillId="0" borderId="0" xfId="0"/>
    <xf numFmtId="0" fontId="1" fillId="0" borderId="0" xfId="0" applyFont="1"/>
    <xf numFmtId="0" fontId="0" fillId="0" borderId="25" xfId="0" applyBorder="1"/>
    <xf numFmtId="0" fontId="0" fillId="0" borderId="27" xfId="0" applyBorder="1"/>
    <xf numFmtId="0" fontId="0" fillId="0" borderId="5" xfId="0" applyBorder="1"/>
    <xf numFmtId="0" fontId="0" fillId="0" borderId="6" xfId="0" applyBorder="1"/>
    <xf numFmtId="0" fontId="0" fillId="0" borderId="34" xfId="0" applyBorder="1"/>
    <xf numFmtId="0" fontId="0" fillId="0" borderId="7" xfId="0" applyBorder="1"/>
    <xf numFmtId="45" fontId="0" fillId="0" borderId="6" xfId="0" applyNumberFormat="1" applyBorder="1"/>
    <xf numFmtId="45" fontId="0" fillId="0" borderId="34" xfId="0" applyNumberFormat="1" applyBorder="1"/>
    <xf numFmtId="45" fontId="0" fillId="0" borderId="7" xfId="0" applyNumberFormat="1" applyBorder="1"/>
    <xf numFmtId="0" fontId="1" fillId="0" borderId="25" xfId="0" applyFont="1" applyBorder="1"/>
    <xf numFmtId="0" fontId="1" fillId="0" borderId="27" xfId="0" applyFont="1" applyBorder="1"/>
    <xf numFmtId="0" fontId="1" fillId="0" borderId="34" xfId="0" applyFont="1" applyBorder="1"/>
    <xf numFmtId="0" fontId="0" fillId="0" borderId="1" xfId="0" applyBorder="1"/>
    <xf numFmtId="0" fontId="0" fillId="0" borderId="0" xfId="0" applyProtection="1">
      <protection hidden="1"/>
    </xf>
    <xf numFmtId="0" fontId="10" fillId="0" borderId="0" xfId="0" applyFont="1" applyAlignment="1" applyProtection="1">
      <alignment horizontal="center"/>
      <protection hidden="1"/>
    </xf>
    <xf numFmtId="0" fontId="0" fillId="0" borderId="0" xfId="0" applyAlignment="1" applyProtection="1">
      <alignment horizontal="justify"/>
      <protection hidden="1"/>
    </xf>
    <xf numFmtId="0" fontId="8" fillId="0" borderId="18" xfId="0" applyFont="1" applyBorder="1" applyProtection="1">
      <protection hidden="1"/>
    </xf>
    <xf numFmtId="0" fontId="8" fillId="0" borderId="19" xfId="0" applyFont="1" applyBorder="1" applyProtection="1">
      <protection hidden="1"/>
    </xf>
    <xf numFmtId="0" fontId="8" fillId="0" borderId="20" xfId="0" applyFont="1" applyBorder="1" applyProtection="1">
      <protection hidden="1"/>
    </xf>
    <xf numFmtId="0" fontId="8" fillId="0" borderId="29" xfId="0" applyFont="1" applyBorder="1" applyAlignment="1" applyProtection="1">
      <alignment horizontal="right"/>
      <protection hidden="1"/>
    </xf>
    <xf numFmtId="0" fontId="8" fillId="0" borderId="30" xfId="0" applyFont="1" applyBorder="1" applyAlignment="1" applyProtection="1">
      <alignment horizontal="right"/>
      <protection hidden="1"/>
    </xf>
    <xf numFmtId="0" fontId="8" fillId="0" borderId="31" xfId="0" applyFont="1" applyBorder="1" applyAlignment="1" applyProtection="1">
      <alignment horizontal="right"/>
      <protection hidden="1"/>
    </xf>
    <xf numFmtId="0" fontId="8" fillId="0" borderId="0" xfId="0" applyFont="1" applyProtection="1">
      <protection hidden="1"/>
    </xf>
    <xf numFmtId="0" fontId="8" fillId="0" borderId="24" xfId="0" applyFont="1" applyBorder="1" applyAlignment="1" applyProtection="1">
      <alignment shrinkToFit="1"/>
      <protection locked="0"/>
    </xf>
    <xf numFmtId="0" fontId="8" fillId="0" borderId="26" xfId="0" applyFont="1" applyBorder="1" applyAlignment="1" applyProtection="1">
      <alignment shrinkToFit="1"/>
      <protection locked="0"/>
    </xf>
    <xf numFmtId="0" fontId="8" fillId="0" borderId="28" xfId="0" applyFont="1" applyBorder="1" applyAlignment="1" applyProtection="1">
      <alignment shrinkToFit="1"/>
      <protection locked="0"/>
    </xf>
    <xf numFmtId="0" fontId="0" fillId="0" borderId="0" xfId="0" quotePrefix="1" applyProtection="1">
      <protection hidden="1"/>
    </xf>
    <xf numFmtId="0" fontId="5" fillId="0" borderId="0" xfId="0" applyFont="1" applyProtection="1">
      <protection hidden="1"/>
    </xf>
    <xf numFmtId="0" fontId="2" fillId="0" borderId="0" xfId="0" applyFont="1" applyProtection="1">
      <protection hidden="1"/>
    </xf>
    <xf numFmtId="0" fontId="8" fillId="0" borderId="35" xfId="0" applyFont="1" applyBorder="1" applyAlignment="1" applyProtection="1">
      <alignment shrinkToFit="1"/>
      <protection hidden="1"/>
    </xf>
    <xf numFmtId="0" fontId="8" fillId="0" borderId="32" xfId="0" applyFont="1" applyBorder="1" applyAlignment="1" applyProtection="1">
      <alignment shrinkToFit="1"/>
      <protection hidden="1"/>
    </xf>
    <xf numFmtId="0" fontId="8" fillId="0" borderId="37" xfId="0" applyFont="1" applyBorder="1" applyAlignment="1" applyProtection="1">
      <alignment wrapText="1"/>
      <protection hidden="1"/>
    </xf>
    <xf numFmtId="0" fontId="2" fillId="0" borderId="0" xfId="0" applyFont="1" applyAlignment="1" applyProtection="1">
      <alignment horizontal="center"/>
      <protection hidden="1"/>
    </xf>
    <xf numFmtId="0" fontId="0" fillId="0" borderId="0" xfId="0" applyAlignment="1" applyProtection="1">
      <alignment horizontal="justify" vertical="top" wrapText="1"/>
      <protection hidden="1"/>
    </xf>
    <xf numFmtId="0" fontId="13" fillId="2" borderId="5" xfId="0" applyFont="1" applyFill="1" applyBorder="1" applyAlignment="1" applyProtection="1">
      <alignment horizontal="center" shrinkToFit="1"/>
      <protection hidden="1"/>
    </xf>
    <xf numFmtId="0" fontId="13" fillId="2" borderId="6" xfId="0" applyFont="1" applyFill="1" applyBorder="1" applyAlignment="1" applyProtection="1">
      <alignment horizontal="center" shrinkToFit="1"/>
      <protection hidden="1"/>
    </xf>
    <xf numFmtId="0" fontId="1" fillId="0" borderId="0" xfId="0" applyFont="1" applyProtection="1">
      <protection hidden="1"/>
    </xf>
    <xf numFmtId="0" fontId="15" fillId="0" borderId="0" xfId="0" applyFont="1" applyProtection="1">
      <protection hidden="1"/>
    </xf>
    <xf numFmtId="164" fontId="8" fillId="0" borderId="6" xfId="0" applyNumberFormat="1" applyFont="1" applyBorder="1" applyAlignment="1" applyProtection="1">
      <alignment horizontal="center" shrinkToFit="1"/>
      <protection hidden="1"/>
    </xf>
    <xf numFmtId="164" fontId="8" fillId="0" borderId="7" xfId="0" applyNumberFormat="1" applyFont="1" applyBorder="1" applyAlignment="1" applyProtection="1">
      <alignment horizontal="center" shrinkToFit="1"/>
      <protection hidden="1"/>
    </xf>
    <xf numFmtId="0" fontId="5" fillId="0" borderId="42" xfId="0" applyFont="1" applyBorder="1" applyAlignment="1" applyProtection="1">
      <alignment horizontal="left"/>
      <protection hidden="1"/>
    </xf>
    <xf numFmtId="0" fontId="5" fillId="0" borderId="45" xfId="0" applyFont="1" applyBorder="1" applyAlignment="1" applyProtection="1">
      <alignment horizontal="left"/>
      <protection hidden="1"/>
    </xf>
    <xf numFmtId="0" fontId="5" fillId="0" borderId="45" xfId="0" applyFont="1" applyBorder="1" applyProtection="1">
      <protection hidden="1"/>
    </xf>
    <xf numFmtId="0" fontId="5" fillId="0" borderId="46" xfId="0" applyFont="1" applyBorder="1" applyProtection="1">
      <protection hidden="1"/>
    </xf>
    <xf numFmtId="164" fontId="8" fillId="0" borderId="5" xfId="0" applyNumberFormat="1" applyFont="1" applyBorder="1" applyAlignment="1" applyProtection="1">
      <alignment horizontal="center" shrinkToFit="1"/>
      <protection hidden="1"/>
    </xf>
    <xf numFmtId="0" fontId="13" fillId="0" borderId="33" xfId="0" applyFont="1" applyBorder="1" applyAlignment="1" applyProtection="1">
      <alignment horizontal="center" shrinkToFit="1"/>
      <protection hidden="1"/>
    </xf>
    <xf numFmtId="45" fontId="13" fillId="0" borderId="33" xfId="0" applyNumberFormat="1" applyFont="1" applyBorder="1" applyAlignment="1" applyProtection="1">
      <alignment horizontal="center" shrinkToFit="1"/>
      <protection hidden="1"/>
    </xf>
    <xf numFmtId="0" fontId="13" fillId="0" borderId="0" xfId="0" applyFont="1" applyAlignment="1" applyProtection="1">
      <alignment horizontal="center" shrinkToFit="1"/>
      <protection hidden="1"/>
    </xf>
    <xf numFmtId="45" fontId="13" fillId="0" borderId="0" xfId="0" applyNumberFormat="1" applyFont="1" applyAlignment="1" applyProtection="1">
      <alignment horizontal="center" shrinkToFit="1"/>
      <protection hidden="1"/>
    </xf>
    <xf numFmtId="0" fontId="13" fillId="0" borderId="34" xfId="0" applyFont="1" applyBorder="1" applyAlignment="1" applyProtection="1">
      <alignment horizontal="center" shrinkToFit="1"/>
      <protection hidden="1"/>
    </xf>
    <xf numFmtId="45" fontId="13" fillId="0" borderId="34" xfId="0" applyNumberFormat="1" applyFont="1" applyBorder="1" applyAlignment="1" applyProtection="1">
      <alignment horizontal="center" shrinkToFit="1"/>
      <protection hidden="1"/>
    </xf>
    <xf numFmtId="14" fontId="0" fillId="0" borderId="0" xfId="0" applyNumberFormat="1" applyProtection="1">
      <protection hidden="1"/>
    </xf>
    <xf numFmtId="0" fontId="16" fillId="0" borderId="0" xfId="0" applyFont="1"/>
    <xf numFmtId="0" fontId="17" fillId="0" borderId="0" xfId="0" applyFont="1" applyAlignment="1" applyProtection="1">
      <alignment horizontal="center" vertical="center" wrapText="1"/>
      <protection hidden="1"/>
    </xf>
    <xf numFmtId="0" fontId="1" fillId="0" borderId="2" xfId="0" applyFont="1" applyBorder="1" applyAlignment="1" applyProtection="1">
      <alignment horizontal="center"/>
      <protection hidden="1"/>
    </xf>
    <xf numFmtId="0" fontId="19" fillId="0" borderId="0" xfId="0" applyFont="1" applyAlignment="1" applyProtection="1">
      <alignment horizontal="center" vertical="center"/>
      <protection hidden="1"/>
    </xf>
    <xf numFmtId="0" fontId="8" fillId="0" borderId="1" xfId="0" applyFont="1" applyBorder="1" applyAlignment="1" applyProtection="1">
      <alignment horizontal="center" wrapText="1"/>
      <protection hidden="1"/>
    </xf>
    <xf numFmtId="0" fontId="0" fillId="0" borderId="0" xfId="0" applyAlignment="1">
      <alignment wrapText="1"/>
    </xf>
    <xf numFmtId="0" fontId="6" fillId="0" borderId="0" xfId="0" applyFont="1" applyAlignment="1" applyProtection="1">
      <alignment vertical="center" wrapText="1"/>
      <protection hidden="1"/>
    </xf>
    <xf numFmtId="0" fontId="0" fillId="0" borderId="47" xfId="0" applyBorder="1" applyAlignment="1" applyProtection="1">
      <alignment horizontal="center" vertical="center" wrapText="1"/>
      <protection hidden="1"/>
    </xf>
    <xf numFmtId="0" fontId="0" fillId="0" borderId="48" xfId="0" applyBorder="1" applyProtection="1">
      <protection hidden="1"/>
    </xf>
    <xf numFmtId="0" fontId="0" fillId="0" borderId="46" xfId="0" applyBorder="1" applyAlignment="1" applyProtection="1">
      <alignment horizontal="center" vertical="center" wrapText="1"/>
      <protection hidden="1"/>
    </xf>
    <xf numFmtId="0" fontId="0" fillId="0" borderId="42" xfId="0" applyBorder="1" applyAlignment="1" applyProtection="1">
      <alignment horizontal="center" vertical="center"/>
      <protection locked="0"/>
    </xf>
    <xf numFmtId="0" fontId="20" fillId="2" borderId="23" xfId="0" applyFont="1" applyFill="1" applyBorder="1" applyAlignment="1" applyProtection="1">
      <alignment horizontal="right"/>
      <protection hidden="1"/>
    </xf>
    <xf numFmtId="0" fontId="20" fillId="2" borderId="25" xfId="0" applyFont="1" applyFill="1" applyBorder="1" applyAlignment="1" applyProtection="1">
      <alignment horizontal="right"/>
      <protection hidden="1"/>
    </xf>
    <xf numFmtId="0" fontId="20" fillId="2" borderId="27" xfId="0" applyFont="1" applyFill="1" applyBorder="1" applyAlignment="1" applyProtection="1">
      <alignment horizontal="right"/>
      <protection hidden="1"/>
    </xf>
    <xf numFmtId="0" fontId="0" fillId="0" borderId="0" xfId="0" applyAlignment="1">
      <alignment horizontal="left" vertical="top"/>
    </xf>
    <xf numFmtId="0" fontId="7" fillId="0" borderId="0" xfId="0" applyFont="1"/>
    <xf numFmtId="0" fontId="0" fillId="0" borderId="0" xfId="0" applyAlignment="1">
      <alignment vertical="top"/>
    </xf>
    <xf numFmtId="0" fontId="1" fillId="0" borderId="0" xfId="0" applyFont="1" applyAlignment="1">
      <alignment vertical="top"/>
    </xf>
    <xf numFmtId="0" fontId="0" fillId="0" borderId="0" xfId="0" applyAlignment="1">
      <alignment horizontal="left"/>
    </xf>
    <xf numFmtId="0" fontId="0" fillId="0" borderId="0" xfId="0" applyAlignment="1">
      <alignment horizontal="center" vertical="center" wrapText="1"/>
    </xf>
    <xf numFmtId="1" fontId="0" fillId="0" borderId="0" xfId="0" applyNumberFormat="1"/>
    <xf numFmtId="0" fontId="12" fillId="0" borderId="0" xfId="0" applyFont="1" applyProtection="1">
      <protection hidden="1"/>
    </xf>
    <xf numFmtId="0" fontId="5" fillId="0" borderId="36" xfId="0" applyFont="1" applyBorder="1" applyAlignment="1" applyProtection="1">
      <alignment horizontal="left" vertical="top"/>
      <protection hidden="1"/>
    </xf>
    <xf numFmtId="0" fontId="0" fillId="0" borderId="43" xfId="0" applyBorder="1"/>
    <xf numFmtId="0" fontId="0" fillId="0" borderId="52" xfId="0" applyBorder="1"/>
    <xf numFmtId="0" fontId="0" fillId="0" borderId="47" xfId="0" applyBorder="1"/>
    <xf numFmtId="0" fontId="1" fillId="0" borderId="3" xfId="0" applyFont="1" applyBorder="1"/>
    <xf numFmtId="0" fontId="1" fillId="0" borderId="4" xfId="0" applyFont="1" applyBorder="1"/>
    <xf numFmtId="0" fontId="16" fillId="0" borderId="3" xfId="0" applyFont="1" applyBorder="1"/>
    <xf numFmtId="0" fontId="16" fillId="0" borderId="4" xfId="0" applyFont="1" applyBorder="1"/>
    <xf numFmtId="0" fontId="1" fillId="0" borderId="1" xfId="0" applyFont="1" applyBorder="1"/>
    <xf numFmtId="0" fontId="1" fillId="0" borderId="23" xfId="0" applyFont="1" applyBorder="1"/>
    <xf numFmtId="0" fontId="0" fillId="0" borderId="6" xfId="0" applyBorder="1" applyAlignment="1">
      <alignment horizontal="left"/>
    </xf>
    <xf numFmtId="0" fontId="0" fillId="0" borderId="7" xfId="0" applyBorder="1" applyAlignment="1">
      <alignment horizontal="left"/>
    </xf>
    <xf numFmtId="0" fontId="22" fillId="0" borderId="0" xfId="0" applyFont="1" applyProtection="1">
      <protection hidden="1"/>
    </xf>
    <xf numFmtId="0" fontId="25" fillId="0" borderId="0" xfId="0" applyFont="1" applyProtection="1">
      <protection hidden="1"/>
    </xf>
    <xf numFmtId="0" fontId="26" fillId="0" borderId="23" xfId="3" applyFont="1" applyBorder="1" applyProtection="1">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1" fillId="0" borderId="0" xfId="0" applyFont="1" applyAlignment="1" applyProtection="1">
      <alignment horizontal="center"/>
      <protection hidden="1"/>
    </xf>
    <xf numFmtId="167" fontId="0" fillId="0" borderId="0" xfId="0" applyNumberFormat="1" applyAlignment="1" applyProtection="1">
      <alignment horizontal="center"/>
      <protection hidden="1"/>
    </xf>
    <xf numFmtId="0" fontId="1" fillId="0" borderId="0" xfId="0" applyFont="1" applyAlignment="1" applyProtection="1">
      <alignment horizontal="center" vertical="center"/>
      <protection hidden="1"/>
    </xf>
    <xf numFmtId="0" fontId="0" fillId="0" borderId="0" xfId="0" applyAlignment="1" applyProtection="1">
      <alignment wrapText="1"/>
      <protection hidden="1"/>
    </xf>
    <xf numFmtId="0" fontId="0" fillId="0" borderId="0" xfId="0"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0" fillId="3" borderId="8" xfId="0" applyFill="1" applyBorder="1"/>
    <xf numFmtId="14" fontId="0" fillId="3" borderId="8" xfId="0" applyNumberFormat="1" applyFill="1" applyBorder="1"/>
    <xf numFmtId="0" fontId="4" fillId="3" borderId="9" xfId="0" applyFont="1" applyFill="1" applyBorder="1"/>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14" fontId="0" fillId="3" borderId="15" xfId="0" applyNumberFormat="1" applyFill="1" applyBorder="1"/>
    <xf numFmtId="0" fontId="0" fillId="3" borderId="15" xfId="0" applyFill="1" applyBorder="1"/>
    <xf numFmtId="0" fontId="0" fillId="3" borderId="16" xfId="0" applyFill="1" applyBorder="1"/>
    <xf numFmtId="49" fontId="0" fillId="0" borderId="0" xfId="0" applyNumberFormat="1"/>
    <xf numFmtId="0" fontId="0" fillId="0" borderId="2" xfId="0" applyBorder="1"/>
    <xf numFmtId="0" fontId="0" fillId="0" borderId="4" xfId="0" applyBorder="1"/>
    <xf numFmtId="0" fontId="0" fillId="3" borderId="10" xfId="0" applyFill="1" applyBorder="1" applyAlignment="1">
      <alignment horizontal="center"/>
    </xf>
    <xf numFmtId="0" fontId="12" fillId="0" borderId="0" xfId="0" applyFont="1" applyAlignment="1" applyProtection="1">
      <alignment horizontal="left" vertical="top" wrapText="1"/>
      <protection hidden="1"/>
    </xf>
    <xf numFmtId="0" fontId="24" fillId="0" borderId="0" xfId="3" applyProtection="1">
      <protection hidden="1"/>
    </xf>
    <xf numFmtId="0" fontId="26" fillId="0" borderId="25" xfId="3" applyFont="1" applyBorder="1" applyProtection="1">
      <protection hidden="1"/>
    </xf>
    <xf numFmtId="0" fontId="26" fillId="0" borderId="27" xfId="3" applyFont="1" applyBorder="1" applyProtection="1">
      <protection hidden="1"/>
    </xf>
    <xf numFmtId="0" fontId="0" fillId="0" borderId="8" xfId="0" applyBorder="1"/>
    <xf numFmtId="0" fontId="0" fillId="0" borderId="53" xfId="0" applyBorder="1"/>
    <xf numFmtId="0" fontId="5" fillId="0" borderId="20" xfId="0" applyFont="1" applyBorder="1" applyAlignment="1">
      <alignment horizontal="center"/>
    </xf>
    <xf numFmtId="0" fontId="1" fillId="0" borderId="18" xfId="0" applyFont="1" applyBorder="1" applyAlignment="1">
      <alignment horizontal="center"/>
    </xf>
    <xf numFmtId="0" fontId="5" fillId="0" borderId="42" xfId="0" applyFont="1" applyBorder="1" applyAlignment="1" applyProtection="1">
      <alignment vertical="top"/>
      <protection hidden="1"/>
    </xf>
    <xf numFmtId="0" fontId="0" fillId="0" borderId="54" xfId="0" applyBorder="1"/>
    <xf numFmtId="0" fontId="0" fillId="0" borderId="46" xfId="0" applyBorder="1" applyAlignment="1">
      <alignment horizontal="center"/>
    </xf>
    <xf numFmtId="0" fontId="1" fillId="0" borderId="42" xfId="0" applyFont="1" applyBorder="1" applyAlignment="1">
      <alignment horizontal="center"/>
    </xf>
    <xf numFmtId="0" fontId="1" fillId="0" borderId="45" xfId="0" applyFont="1" applyBorder="1" applyAlignment="1">
      <alignment horizontal="center"/>
    </xf>
    <xf numFmtId="0" fontId="28" fillId="0" borderId="45" xfId="3" applyFont="1" applyBorder="1" applyAlignment="1">
      <alignment horizontal="center"/>
    </xf>
    <xf numFmtId="0" fontId="24" fillId="0" borderId="55" xfId="3" applyBorder="1" applyAlignment="1">
      <alignment horizontal="center"/>
    </xf>
    <xf numFmtId="0" fontId="0" fillId="0" borderId="0" xfId="0" applyAlignment="1">
      <alignment horizontal="center" vertical="center"/>
    </xf>
    <xf numFmtId="0" fontId="29" fillId="0" borderId="0" xfId="0" applyFont="1" applyAlignment="1">
      <alignment horizontal="center"/>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5" xfId="0" applyBorder="1" applyAlignment="1">
      <alignment horizontal="center" vertical="center" wrapText="1"/>
    </xf>
    <xf numFmtId="0" fontId="0" fillId="0" borderId="27" xfId="0" applyBorder="1" applyAlignment="1">
      <alignment horizontal="center" vertical="center"/>
    </xf>
    <xf numFmtId="0" fontId="0" fillId="0" borderId="34" xfId="0" applyBorder="1" applyAlignment="1">
      <alignment horizontal="center" vertical="center"/>
    </xf>
    <xf numFmtId="0" fontId="0" fillId="4" borderId="3" xfId="0" applyFill="1" applyBorder="1"/>
    <xf numFmtId="0" fontId="0" fillId="4" borderId="4" xfId="0" applyFill="1" applyBorder="1"/>
    <xf numFmtId="45" fontId="0" fillId="0" borderId="0" xfId="0" applyNumberFormat="1"/>
    <xf numFmtId="0" fontId="0" fillId="0" borderId="23" xfId="0" applyBorder="1"/>
    <xf numFmtId="0" fontId="0" fillId="0" borderId="33" xfId="0" applyBorder="1"/>
    <xf numFmtId="45" fontId="0" fillId="0" borderId="33" xfId="0" applyNumberFormat="1" applyBorder="1"/>
    <xf numFmtId="45" fontId="0" fillId="0" borderId="5" xfId="0" applyNumberFormat="1" applyBorder="1"/>
    <xf numFmtId="0" fontId="0" fillId="0" borderId="23"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14" fillId="2" borderId="7" xfId="0" applyFont="1" applyFill="1" applyBorder="1" applyAlignment="1" applyProtection="1">
      <alignment horizontal="center" shrinkToFit="1"/>
      <protection hidden="1"/>
    </xf>
    <xf numFmtId="0" fontId="1" fillId="0" borderId="2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4" xfId="0" applyFont="1" applyBorder="1" applyAlignment="1">
      <alignment horizontal="center" vertical="center"/>
    </xf>
    <xf numFmtId="0" fontId="1" fillId="0" borderId="43" xfId="0" applyFont="1" applyBorder="1"/>
    <xf numFmtId="0" fontId="1" fillId="0" borderId="47" xfId="0" applyFont="1" applyBorder="1" applyAlignment="1">
      <alignment horizontal="center" vertical="center"/>
    </xf>
    <xf numFmtId="0" fontId="1" fillId="0" borderId="33" xfId="0" applyFont="1" applyBorder="1" applyAlignment="1">
      <alignment horizontal="center" vertical="center" wrapText="1"/>
    </xf>
    <xf numFmtId="0" fontId="1" fillId="0" borderId="27" xfId="0"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left" vertical="center"/>
    </xf>
    <xf numFmtId="0" fontId="0" fillId="0" borderId="8" xfId="0" applyBorder="1" applyAlignment="1">
      <alignment horizontal="left" vertical="center"/>
    </xf>
    <xf numFmtId="0" fontId="0" fillId="0" borderId="40" xfId="0" applyBorder="1" applyAlignment="1">
      <alignment horizontal="left" vertical="center"/>
    </xf>
    <xf numFmtId="0" fontId="0" fillId="4" borderId="8" xfId="0" applyFill="1" applyBorder="1" applyAlignment="1">
      <alignment horizontal="center" vertical="center"/>
    </xf>
    <xf numFmtId="0" fontId="0" fillId="4" borderId="15" xfId="0" applyFill="1" applyBorder="1" applyAlignment="1">
      <alignment horizontal="center" vertical="center"/>
    </xf>
    <xf numFmtId="0" fontId="0" fillId="0" borderId="0" xfId="0" applyAlignment="1">
      <alignment horizontal="left" vertical="center"/>
    </xf>
    <xf numFmtId="165" fontId="1" fillId="3" borderId="8" xfId="1" applyNumberFormat="1" applyFont="1" applyFill="1" applyBorder="1" applyAlignment="1"/>
    <xf numFmtId="1" fontId="1" fillId="3" borderId="8" xfId="1" applyNumberFormat="1" applyFont="1" applyFill="1" applyBorder="1" applyAlignment="1"/>
    <xf numFmtId="14" fontId="1" fillId="3" borderId="8" xfId="0" applyNumberFormat="1" applyFont="1" applyFill="1" applyBorder="1"/>
    <xf numFmtId="0" fontId="1" fillId="0" borderId="0" xfId="0" applyFont="1" applyAlignment="1">
      <alignment horizontal="center" vertical="center"/>
    </xf>
    <xf numFmtId="0" fontId="0" fillId="0" borderId="0" xfId="0" applyAlignment="1">
      <alignment horizontal="left" vertical="center" wrapText="1"/>
    </xf>
    <xf numFmtId="0" fontId="0" fillId="0" borderId="34" xfId="0" applyBorder="1" applyAlignment="1">
      <alignment horizontal="center" vertical="center" wrapText="1"/>
    </xf>
    <xf numFmtId="0" fontId="0" fillId="0" borderId="7" xfId="0" applyBorder="1" applyAlignment="1">
      <alignment horizontal="center" vertical="center" wrapText="1"/>
    </xf>
    <xf numFmtId="0" fontId="1" fillId="0" borderId="33" xfId="0" applyFont="1" applyBorder="1" applyAlignment="1">
      <alignment horizontal="center"/>
    </xf>
    <xf numFmtId="0" fontId="1" fillId="0" borderId="33" xfId="0" applyFont="1" applyBorder="1" applyAlignment="1">
      <alignment horizontal="center" wrapText="1"/>
    </xf>
    <xf numFmtId="0" fontId="1" fillId="0" borderId="5" xfId="0" applyFont="1" applyBorder="1" applyAlignment="1">
      <alignment horizontal="center"/>
    </xf>
    <xf numFmtId="0" fontId="31" fillId="0" borderId="1" xfId="0" applyFont="1" applyBorder="1" applyAlignment="1">
      <alignment horizontal="center" vertical="center" wrapText="1"/>
    </xf>
    <xf numFmtId="0" fontId="0" fillId="0" borderId="27" xfId="0" applyBorder="1" applyAlignment="1">
      <alignment horizontal="center" vertical="center" wrapText="1"/>
    </xf>
    <xf numFmtId="0" fontId="1" fillId="0" borderId="0" xfId="0" applyFont="1" applyAlignment="1">
      <alignment horizontal="center" vertical="center" textRotation="90" wrapText="1"/>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0" xfId="0" applyBorder="1" applyAlignment="1">
      <alignment horizontal="center" vertical="center"/>
    </xf>
    <xf numFmtId="0" fontId="0" fillId="0" borderId="19" xfId="0" applyBorder="1" applyAlignment="1">
      <alignment horizontal="left" vertical="center"/>
    </xf>
    <xf numFmtId="0" fontId="0" fillId="4" borderId="17" xfId="0" applyFill="1" applyBorder="1" applyAlignment="1">
      <alignment horizontal="center" vertical="center"/>
    </xf>
    <xf numFmtId="0" fontId="0" fillId="4" borderId="22" xfId="0" applyFill="1" applyBorder="1" applyAlignment="1">
      <alignment horizontal="center" vertical="center"/>
    </xf>
    <xf numFmtId="169" fontId="0" fillId="0" borderId="13" xfId="0" applyNumberFormat="1" applyBorder="1" applyAlignment="1">
      <alignment horizontal="center" vertical="center"/>
    </xf>
    <xf numFmtId="0" fontId="0" fillId="6" borderId="0" xfId="0" applyFill="1"/>
    <xf numFmtId="0" fontId="0" fillId="0" borderId="30" xfId="0" applyBorder="1" applyAlignment="1">
      <alignment horizontal="center" vertical="center"/>
    </xf>
    <xf numFmtId="0" fontId="12" fillId="5" borderId="42"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4" borderId="45" xfId="0" applyFill="1" applyBorder="1" applyAlignment="1">
      <alignment horizontal="center" vertical="center" wrapText="1"/>
    </xf>
    <xf numFmtId="0" fontId="0" fillId="0" borderId="55" xfId="0" applyBorder="1" applyAlignment="1">
      <alignment horizontal="center" vertical="center" wrapText="1"/>
    </xf>
    <xf numFmtId="0" fontId="0" fillId="0" borderId="42" xfId="0" applyBorder="1" applyAlignment="1">
      <alignment horizontal="center" vertical="center" wrapText="1"/>
    </xf>
    <xf numFmtId="0" fontId="0" fillId="0" borderId="46" xfId="0" applyBorder="1" applyAlignment="1">
      <alignment horizontal="center" vertical="center" wrapText="1"/>
    </xf>
    <xf numFmtId="0" fontId="0" fillId="4" borderId="44" xfId="0" applyFill="1" applyBorder="1" applyAlignment="1">
      <alignment horizontal="center" vertical="center" wrapText="1"/>
    </xf>
    <xf numFmtId="0" fontId="0" fillId="4" borderId="55"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12" fillId="0" borderId="0" xfId="0" applyFont="1" applyAlignment="1" applyProtection="1">
      <alignment horizontal="center"/>
      <protection hidden="1"/>
    </xf>
    <xf numFmtId="0" fontId="0" fillId="0" borderId="52" xfId="0" applyBorder="1" applyAlignment="1">
      <alignment horizontal="center" vertical="center" wrapText="1"/>
    </xf>
    <xf numFmtId="0" fontId="0" fillId="4" borderId="8" xfId="0" applyFill="1" applyBorder="1"/>
    <xf numFmtId="0" fontId="0" fillId="4" borderId="12" xfId="0" applyFill="1" applyBorder="1"/>
    <xf numFmtId="0" fontId="0" fillId="4" borderId="14" xfId="0" applyFill="1" applyBorder="1"/>
    <xf numFmtId="0" fontId="0" fillId="4" borderId="15" xfId="0" applyFill="1" applyBorder="1"/>
    <xf numFmtId="0" fontId="0" fillId="4" borderId="13" xfId="0" applyFill="1" applyBorder="1"/>
    <xf numFmtId="0" fontId="0" fillId="4" borderId="16" xfId="0" applyFill="1" applyBorder="1"/>
    <xf numFmtId="0" fontId="0" fillId="4" borderId="42"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9" xfId="0" applyFill="1" applyBorder="1"/>
    <xf numFmtId="0" fontId="0" fillId="4" borderId="10" xfId="0" applyFill="1" applyBorder="1"/>
    <xf numFmtId="0" fontId="0" fillId="4" borderId="11" xfId="0" applyFill="1" applyBorder="1" applyAlignment="1">
      <alignment horizontal="center" vertical="center"/>
    </xf>
    <xf numFmtId="0" fontId="0" fillId="0" borderId="21" xfId="0" applyBorder="1" applyAlignment="1">
      <alignment horizontal="left" vertical="center"/>
    </xf>
    <xf numFmtId="0" fontId="0" fillId="0" borderId="10" xfId="0" applyBorder="1" applyAlignment="1">
      <alignment horizontal="center" vertical="center"/>
    </xf>
    <xf numFmtId="0" fontId="0" fillId="4" borderId="10" xfId="0" applyFill="1" applyBorder="1" applyAlignment="1">
      <alignment horizontal="center" vertical="center"/>
    </xf>
    <xf numFmtId="0" fontId="0" fillId="0" borderId="10" xfId="0" applyBorder="1" applyAlignment="1">
      <alignment horizontal="left" vertical="center"/>
    </xf>
    <xf numFmtId="0" fontId="0" fillId="0" borderId="39" xfId="0"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169" fontId="0" fillId="0" borderId="11" xfId="0" applyNumberFormat="1" applyBorder="1" applyAlignment="1">
      <alignment horizontal="center" vertical="center"/>
    </xf>
    <xf numFmtId="0" fontId="0" fillId="4" borderId="21" xfId="0" applyFill="1" applyBorder="1" applyAlignment="1">
      <alignment horizontal="center" vertical="center"/>
    </xf>
    <xf numFmtId="0" fontId="0" fillId="4" borderId="39" xfId="0" applyFill="1" applyBorder="1" applyAlignment="1">
      <alignment horizontal="center" vertical="center"/>
    </xf>
    <xf numFmtId="0" fontId="0" fillId="0" borderId="39"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left" vertical="center"/>
    </xf>
    <xf numFmtId="0" fontId="0" fillId="4" borderId="2" xfId="0" applyFill="1" applyBorder="1" applyAlignment="1">
      <alignment horizontal="center" vertical="center"/>
    </xf>
    <xf numFmtId="0" fontId="0" fillId="4" borderId="17" xfId="0" applyFill="1" applyBorder="1" applyAlignment="1">
      <alignment horizontal="left" vertical="center"/>
    </xf>
    <xf numFmtId="0" fontId="0" fillId="4" borderId="8" xfId="0" applyFill="1" applyBorder="1" applyAlignment="1">
      <alignment horizontal="left" vertical="center"/>
    </xf>
    <xf numFmtId="0" fontId="0" fillId="4" borderId="40" xfId="0" applyFill="1" applyBorder="1" applyAlignment="1">
      <alignment horizontal="left"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169" fontId="0" fillId="4" borderId="13" xfId="0" applyNumberFormat="1" applyFill="1" applyBorder="1" applyAlignment="1">
      <alignment horizontal="center" vertical="center"/>
    </xf>
    <xf numFmtId="0" fontId="0" fillId="4" borderId="30" xfId="0" applyFill="1" applyBorder="1" applyAlignment="1">
      <alignment horizontal="center" vertical="center"/>
    </xf>
    <xf numFmtId="0" fontId="0" fillId="4" borderId="19" xfId="0" applyFill="1" applyBorder="1" applyAlignment="1">
      <alignment horizontal="left" vertical="center"/>
    </xf>
    <xf numFmtId="0" fontId="0" fillId="4" borderId="22" xfId="0" applyFill="1" applyBorder="1" applyAlignment="1">
      <alignment horizontal="left" vertical="center"/>
    </xf>
    <xf numFmtId="0" fontId="0" fillId="4" borderId="15" xfId="0" applyFill="1" applyBorder="1" applyAlignment="1">
      <alignment horizontal="left" vertical="center"/>
    </xf>
    <xf numFmtId="0" fontId="0" fillId="4" borderId="41" xfId="0" applyFill="1" applyBorder="1" applyAlignment="1">
      <alignment horizontal="left" vertical="center"/>
    </xf>
    <xf numFmtId="0" fontId="0" fillId="4" borderId="14" xfId="0" applyFill="1" applyBorder="1" applyAlignment="1">
      <alignment horizontal="center" vertical="center"/>
    </xf>
    <xf numFmtId="0" fontId="0" fillId="4" borderId="16" xfId="0" applyFill="1" applyBorder="1" applyAlignment="1">
      <alignment horizontal="center" vertical="center"/>
    </xf>
    <xf numFmtId="169" fontId="0" fillId="4" borderId="16" xfId="0" applyNumberFormat="1" applyFill="1" applyBorder="1" applyAlignment="1">
      <alignment horizontal="center" vertical="center"/>
    </xf>
    <xf numFmtId="0" fontId="0" fillId="4" borderId="31" xfId="0" applyFill="1" applyBorder="1" applyAlignment="1">
      <alignment horizontal="center" vertical="center"/>
    </xf>
    <xf numFmtId="0" fontId="0" fillId="4" borderId="20" xfId="0" applyFill="1" applyBorder="1" applyAlignment="1">
      <alignment horizontal="left" vertical="center"/>
    </xf>
    <xf numFmtId="170" fontId="0" fillId="0" borderId="10" xfId="0" applyNumberFormat="1" applyBorder="1" applyAlignment="1">
      <alignment horizontal="center" vertical="center"/>
    </xf>
    <xf numFmtId="170" fontId="0" fillId="0" borderId="8" xfId="0" applyNumberFormat="1" applyBorder="1" applyAlignment="1">
      <alignment horizontal="center" vertical="center"/>
    </xf>
    <xf numFmtId="170" fontId="0" fillId="4" borderId="8" xfId="0" applyNumberFormat="1" applyFill="1" applyBorder="1" applyAlignment="1">
      <alignment horizontal="center" vertical="center"/>
    </xf>
    <xf numFmtId="170" fontId="0" fillId="4" borderId="15" xfId="0" applyNumberFormat="1" applyFill="1" applyBorder="1" applyAlignment="1">
      <alignment horizontal="center" vertical="center"/>
    </xf>
    <xf numFmtId="0" fontId="0" fillId="0" borderId="27" xfId="0" applyBorder="1" applyAlignment="1">
      <alignment horizontal="left" vertical="center"/>
    </xf>
    <xf numFmtId="0" fontId="12" fillId="0" borderId="0" xfId="0" applyFont="1" applyAlignment="1" applyProtection="1">
      <alignment horizontal="left" vertical="center"/>
      <protection hidden="1"/>
    </xf>
    <xf numFmtId="0" fontId="0" fillId="0" borderId="25" xfId="0" applyBorder="1" applyAlignment="1">
      <alignment horizontal="center" vertical="center"/>
    </xf>
    <xf numFmtId="0" fontId="16" fillId="0" borderId="37" xfId="0" applyFont="1" applyBorder="1"/>
    <xf numFmtId="0" fontId="0" fillId="0" borderId="13" xfId="0" applyBorder="1" applyAlignment="1">
      <alignment horizontal="left" vertical="center"/>
    </xf>
    <xf numFmtId="0" fontId="0" fillId="4" borderId="13" xfId="0" applyFill="1" applyBorder="1" applyAlignment="1">
      <alignment horizontal="left" vertical="center"/>
    </xf>
    <xf numFmtId="0" fontId="0" fillId="4" borderId="16" xfId="0" applyFill="1" applyBorder="1" applyAlignment="1">
      <alignment horizontal="left" vertical="center"/>
    </xf>
    <xf numFmtId="0" fontId="1" fillId="0" borderId="1" xfId="0" applyFont="1" applyBorder="1" applyAlignment="1">
      <alignment horizontal="center" vertical="center" textRotation="90" wrapText="1"/>
    </xf>
    <xf numFmtId="0" fontId="1" fillId="7" borderId="1" xfId="3"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1" xfId="3" applyFont="1" applyFill="1" applyBorder="1" applyAlignment="1">
      <alignment horizontal="center" vertical="center"/>
    </xf>
    <xf numFmtId="0" fontId="14" fillId="0" borderId="33" xfId="0" applyFont="1" applyBorder="1" applyAlignment="1" applyProtection="1">
      <alignment shrinkToFit="1"/>
      <protection locked="0"/>
    </xf>
    <xf numFmtId="1" fontId="14" fillId="0" borderId="33" xfId="0" applyNumberFormat="1" applyFont="1" applyBorder="1" applyAlignment="1" applyProtection="1">
      <alignment horizontal="left" shrinkToFit="1"/>
      <protection locked="0"/>
    </xf>
    <xf numFmtId="0" fontId="14" fillId="0" borderId="0" xfId="0" applyFont="1" applyAlignment="1" applyProtection="1">
      <alignment shrinkToFit="1"/>
      <protection locked="0"/>
    </xf>
    <xf numFmtId="1" fontId="14" fillId="0" borderId="0" xfId="0" applyNumberFormat="1" applyFont="1" applyAlignment="1" applyProtection="1">
      <alignment horizontal="left" shrinkToFit="1"/>
      <protection locked="0"/>
    </xf>
    <xf numFmtId="0" fontId="14" fillId="0" borderId="34" xfId="0" applyFont="1" applyBorder="1" applyAlignment="1" applyProtection="1">
      <alignment shrinkToFit="1"/>
      <protection locked="0"/>
    </xf>
    <xf numFmtId="1" fontId="14" fillId="0" borderId="34" xfId="0" applyNumberFormat="1" applyFont="1" applyBorder="1" applyAlignment="1" applyProtection="1">
      <alignment horizontal="left" shrinkToFit="1"/>
      <protection locked="0"/>
    </xf>
    <xf numFmtId="0" fontId="7" fillId="0" borderId="34" xfId="0" applyFont="1" applyBorder="1" applyAlignment="1">
      <alignment horizontal="left"/>
    </xf>
    <xf numFmtId="0" fontId="7" fillId="0" borderId="0" xfId="0" applyFont="1" applyAlignment="1">
      <alignment horizontal="left"/>
    </xf>
    <xf numFmtId="0" fontId="30" fillId="0" borderId="0" xfId="3" applyFont="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left"/>
    </xf>
    <xf numFmtId="0" fontId="31" fillId="0" borderId="43" xfId="0" applyFont="1" applyBorder="1" applyAlignment="1">
      <alignment horizontal="center" vertical="center"/>
    </xf>
    <xf numFmtId="0" fontId="31" fillId="0" borderId="52" xfId="0" applyFont="1" applyBorder="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center" vertical="center"/>
    </xf>
    <xf numFmtId="0" fontId="1" fillId="0" borderId="27" xfId="0" applyFont="1" applyBorder="1" applyAlignment="1">
      <alignment horizontal="center" vertical="center"/>
    </xf>
    <xf numFmtId="0" fontId="1" fillId="0" borderId="34" xfId="0" applyFont="1" applyBorder="1" applyAlignment="1">
      <alignment horizontal="center" vertical="center"/>
    </xf>
    <xf numFmtId="0" fontId="1" fillId="0" borderId="25"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xf>
    <xf numFmtId="0" fontId="1" fillId="0" borderId="33" xfId="0" applyFont="1" applyBorder="1" applyAlignment="1">
      <alignment horizontal="center"/>
    </xf>
    <xf numFmtId="0" fontId="0" fillId="0" borderId="0" xfId="0" applyAlignment="1">
      <alignment horizontal="center"/>
    </xf>
    <xf numFmtId="0" fontId="23" fillId="0" borderId="0" xfId="0" applyFont="1" applyAlignment="1">
      <alignment horizontal="left"/>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wrapText="1"/>
    </xf>
    <xf numFmtId="0" fontId="1" fillId="0" borderId="0" xfId="0" applyFont="1" applyAlignment="1" applyProtection="1">
      <alignment horizontal="center" vertical="center" wrapText="1"/>
      <protection hidden="1"/>
    </xf>
    <xf numFmtId="0" fontId="2" fillId="0" borderId="0" xfId="0" applyFont="1" applyAlignment="1" applyProtection="1">
      <alignment horizontal="center"/>
      <protection hidden="1"/>
    </xf>
    <xf numFmtId="0" fontId="0" fillId="0" borderId="0" xfId="0" applyAlignment="1" applyProtection="1">
      <alignment horizontal="center" wrapText="1"/>
      <protection hidden="1"/>
    </xf>
    <xf numFmtId="0" fontId="1" fillId="0" borderId="0" xfId="0" applyFont="1" applyAlignment="1" applyProtection="1">
      <alignment horizont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protection hidden="1"/>
    </xf>
    <xf numFmtId="0" fontId="8" fillId="0" borderId="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4" xfId="0" applyFont="1" applyBorder="1" applyAlignment="1" applyProtection="1">
      <alignment horizontal="left" vertical="top"/>
      <protection hidden="1"/>
    </xf>
    <xf numFmtId="0" fontId="0" fillId="0" borderId="0" xfId="0" applyAlignment="1" applyProtection="1">
      <alignment horizontal="center" vertical="center"/>
      <protection hidden="1"/>
    </xf>
    <xf numFmtId="0" fontId="6" fillId="0" borderId="0" xfId="0" applyFont="1" applyAlignment="1" applyProtection="1">
      <alignment horizontal="left" shrinkToFit="1"/>
      <protection hidden="1"/>
    </xf>
    <xf numFmtId="14" fontId="6" fillId="0" borderId="0" xfId="0" applyNumberFormat="1" applyFont="1" applyAlignment="1" applyProtection="1">
      <alignment horizontal="left"/>
      <protection hidden="1"/>
    </xf>
    <xf numFmtId="0" fontId="17" fillId="0" borderId="0" xfId="0"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4" fillId="0" borderId="45"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7" fillId="0" borderId="0" xfId="0" applyFont="1" applyAlignment="1" applyProtection="1">
      <alignment horizontal="left"/>
      <protection hidden="1"/>
    </xf>
    <xf numFmtId="0" fontId="5" fillId="0" borderId="21" xfId="0" applyFont="1" applyBorder="1" applyAlignment="1" applyProtection="1">
      <alignment horizontal="left" shrinkToFit="1"/>
      <protection locked="0"/>
    </xf>
    <xf numFmtId="0" fontId="5" fillId="0" borderId="11" xfId="0" applyFont="1" applyBorder="1" applyAlignment="1" applyProtection="1">
      <alignment horizontal="left" shrinkToFit="1"/>
      <protection locked="0"/>
    </xf>
    <xf numFmtId="0" fontId="8" fillId="0" borderId="22" xfId="0" applyFont="1" applyBorder="1" applyAlignment="1" applyProtection="1">
      <alignment horizontal="left" shrinkToFit="1"/>
      <protection locked="0"/>
    </xf>
    <xf numFmtId="0" fontId="8" fillId="0" borderId="16" xfId="0" applyFont="1" applyBorder="1" applyAlignment="1" applyProtection="1">
      <alignment horizontal="left" shrinkToFit="1"/>
      <protection locked="0"/>
    </xf>
    <xf numFmtId="0" fontId="24" fillId="0" borderId="17" xfId="3" applyBorder="1" applyAlignment="1" applyProtection="1">
      <alignment horizontal="left" shrinkToFit="1"/>
      <protection locked="0"/>
    </xf>
    <xf numFmtId="0" fontId="8" fillId="0" borderId="13" xfId="0" applyFont="1" applyBorder="1" applyAlignment="1" applyProtection="1">
      <alignment horizontal="left" shrinkToFit="1"/>
      <protection locked="0"/>
    </xf>
    <xf numFmtId="166" fontId="8" fillId="0" borderId="17" xfId="0" applyNumberFormat="1" applyFont="1" applyBorder="1" applyAlignment="1" applyProtection="1">
      <alignment horizontal="left" shrinkToFit="1"/>
      <protection locked="0"/>
    </xf>
    <xf numFmtId="166" fontId="8" fillId="0" borderId="13" xfId="0" applyNumberFormat="1" applyFont="1" applyBorder="1" applyAlignment="1" applyProtection="1">
      <alignment horizontal="left" shrinkToFit="1"/>
      <protection locked="0"/>
    </xf>
    <xf numFmtId="0" fontId="8" fillId="0" borderId="17" xfId="0" applyFont="1" applyBorder="1" applyAlignment="1" applyProtection="1">
      <alignment horizontal="left" shrinkToFit="1"/>
      <protection locked="0"/>
    </xf>
    <xf numFmtId="0" fontId="7" fillId="0" borderId="34" xfId="0" applyFont="1" applyBorder="1" applyAlignment="1" applyProtection="1">
      <alignment horizontal="left"/>
      <protection hidden="1"/>
    </xf>
    <xf numFmtId="0" fontId="8" fillId="0" borderId="12" xfId="0" applyFont="1" applyBorder="1" applyAlignment="1" applyProtection="1">
      <alignment horizontal="left"/>
      <protection hidden="1"/>
    </xf>
    <xf numFmtId="0" fontId="8" fillId="0" borderId="8" xfId="0" applyFont="1" applyBorder="1" applyAlignment="1" applyProtection="1">
      <alignment horizontal="left"/>
      <protection hidden="1"/>
    </xf>
    <xf numFmtId="0" fontId="8" fillId="0" borderId="40" xfId="0" applyFont="1" applyBorder="1" applyAlignment="1" applyProtection="1">
      <alignment horizontal="left"/>
      <protection hidden="1"/>
    </xf>
    <xf numFmtId="0" fontId="8" fillId="0" borderId="9" xfId="0" applyFont="1" applyBorder="1" applyAlignment="1" applyProtection="1">
      <alignment horizontal="left"/>
      <protection hidden="1"/>
    </xf>
    <xf numFmtId="0" fontId="8" fillId="0" borderId="10" xfId="0" applyFont="1" applyBorder="1" applyAlignment="1" applyProtection="1">
      <alignment horizontal="left"/>
      <protection hidden="1"/>
    </xf>
    <xf numFmtId="0" fontId="8" fillId="0" borderId="39" xfId="0" applyFont="1" applyBorder="1" applyAlignment="1" applyProtection="1">
      <alignment horizontal="left"/>
      <protection hidden="1"/>
    </xf>
    <xf numFmtId="0" fontId="2" fillId="0" borderId="0" xfId="0" applyFont="1" applyAlignment="1" applyProtection="1">
      <alignment horizontal="center" shrinkToFit="1"/>
      <protection hidden="1"/>
    </xf>
    <xf numFmtId="0" fontId="8" fillId="0" borderId="0" xfId="0" applyFont="1" applyAlignment="1" applyProtection="1">
      <alignment horizontal="left"/>
      <protection hidden="1"/>
    </xf>
    <xf numFmtId="0" fontId="8" fillId="0" borderId="14" xfId="0" applyFont="1" applyBorder="1" applyAlignment="1" applyProtection="1">
      <alignment horizontal="left"/>
      <protection hidden="1"/>
    </xf>
    <xf numFmtId="0" fontId="8" fillId="0" borderId="15" xfId="0" applyFont="1" applyBorder="1" applyAlignment="1" applyProtection="1">
      <alignment horizontal="left"/>
      <protection hidden="1"/>
    </xf>
    <xf numFmtId="0" fontId="8" fillId="0" borderId="41" xfId="0" applyFont="1" applyBorder="1" applyAlignment="1" applyProtection="1">
      <alignment horizontal="left"/>
      <protection hidden="1"/>
    </xf>
    <xf numFmtId="0" fontId="8" fillId="0" borderId="9"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5" fillId="0" borderId="0" xfId="0" applyFont="1" applyAlignment="1" applyProtection="1">
      <alignment horizontal="center"/>
      <protection hidden="1"/>
    </xf>
    <xf numFmtId="164" fontId="5" fillId="0" borderId="32" xfId="0" applyNumberFormat="1" applyFont="1" applyBorder="1" applyAlignment="1" applyProtection="1">
      <alignment horizontal="center"/>
      <protection hidden="1"/>
    </xf>
    <xf numFmtId="164" fontId="5" fillId="0" borderId="28" xfId="0" applyNumberFormat="1" applyFont="1" applyBorder="1" applyAlignment="1" applyProtection="1">
      <alignment horizontal="center"/>
      <protection hidden="1"/>
    </xf>
    <xf numFmtId="0" fontId="8" fillId="0" borderId="12"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6" fillId="0" borderId="43" xfId="0" applyFont="1" applyBorder="1" applyAlignment="1" applyProtection="1">
      <alignment horizontal="center" vertical="center" wrapText="1"/>
      <protection hidden="1"/>
    </xf>
    <xf numFmtId="0" fontId="6" fillId="0" borderId="47" xfId="0" applyFont="1" applyBorder="1" applyAlignment="1" applyProtection="1">
      <alignment horizontal="center" vertical="center" wrapText="1"/>
      <protection hidden="1"/>
    </xf>
    <xf numFmtId="0" fontId="14" fillId="0" borderId="0" xfId="0" applyFont="1" applyAlignment="1" applyProtection="1">
      <alignment horizontal="left" shrinkToFit="1"/>
      <protection locked="0"/>
    </xf>
    <xf numFmtId="0" fontId="14" fillId="0" borderId="34" xfId="0" applyFont="1" applyBorder="1" applyAlignment="1" applyProtection="1">
      <alignment horizontal="left" shrinkToFit="1"/>
      <protection locked="0"/>
    </xf>
    <xf numFmtId="0" fontId="8" fillId="0" borderId="13" xfId="0" applyFont="1" applyBorder="1" applyAlignment="1" applyProtection="1">
      <alignment horizontal="left"/>
      <protection hidden="1"/>
    </xf>
    <xf numFmtId="0" fontId="8" fillId="0" borderId="49" xfId="0" applyFont="1" applyBorder="1" applyAlignment="1" applyProtection="1">
      <alignment horizontal="left"/>
      <protection hidden="1"/>
    </xf>
    <xf numFmtId="0" fontId="8" fillId="0" borderId="50" xfId="0" applyFont="1" applyBorder="1" applyAlignment="1" applyProtection="1">
      <alignment horizontal="left"/>
      <protection hidden="1"/>
    </xf>
    <xf numFmtId="0" fontId="8" fillId="0" borderId="12"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5" fillId="0" borderId="21" xfId="0" applyFont="1" applyBorder="1" applyAlignment="1" applyProtection="1">
      <alignment horizontal="center" shrinkToFit="1"/>
      <protection locked="0"/>
    </xf>
    <xf numFmtId="0" fontId="5" fillId="0" borderId="11" xfId="0" applyFont="1" applyBorder="1" applyAlignment="1" applyProtection="1">
      <alignment horizontal="center" shrinkToFit="1"/>
      <protection locked="0"/>
    </xf>
    <xf numFmtId="0" fontId="5" fillId="0" borderId="17" xfId="0" applyFont="1" applyBorder="1" applyAlignment="1" applyProtection="1">
      <alignment horizontal="center" shrinkToFit="1"/>
      <protection locked="0"/>
    </xf>
    <xf numFmtId="0" fontId="5" fillId="0" borderId="13" xfId="0" applyFont="1" applyBorder="1" applyAlignment="1" applyProtection="1">
      <alignment horizontal="center" shrinkToFit="1"/>
      <protection locked="0"/>
    </xf>
    <xf numFmtId="0" fontId="8" fillId="0" borderId="51" xfId="0" applyFont="1" applyBorder="1" applyAlignment="1" applyProtection="1">
      <alignment horizontal="left" shrinkToFit="1"/>
      <protection locked="0"/>
    </xf>
    <xf numFmtId="0" fontId="8" fillId="0" borderId="50" xfId="0" applyFont="1" applyBorder="1" applyAlignment="1" applyProtection="1">
      <alignment horizontal="left" shrinkToFit="1"/>
      <protection locked="0"/>
    </xf>
    <xf numFmtId="20" fontId="8" fillId="0" borderId="17" xfId="0" applyNumberFormat="1" applyFont="1" applyBorder="1" applyAlignment="1" applyProtection="1">
      <alignment horizontal="left" shrinkToFit="1"/>
      <protection locked="0"/>
    </xf>
    <xf numFmtId="20" fontId="8" fillId="0" borderId="13" xfId="0" applyNumberFormat="1" applyFont="1" applyBorder="1" applyAlignment="1" applyProtection="1">
      <alignment horizontal="left" shrinkToFit="1"/>
      <protection locked="0"/>
    </xf>
    <xf numFmtId="0" fontId="0" fillId="0" borderId="25" xfId="0" applyBorder="1" applyAlignment="1" applyProtection="1">
      <alignment horizontal="left"/>
      <protection hidden="1"/>
    </xf>
    <xf numFmtId="0" fontId="0" fillId="0" borderId="0" xfId="0" applyAlignment="1" applyProtection="1">
      <alignment horizontal="left"/>
      <protection hidden="1"/>
    </xf>
    <xf numFmtId="0" fontId="14" fillId="0" borderId="33" xfId="0" applyFont="1" applyBorder="1" applyAlignment="1" applyProtection="1">
      <alignment horizontal="left" shrinkToFit="1"/>
      <protection locked="0"/>
    </xf>
    <xf numFmtId="0" fontId="5" fillId="0" borderId="43" xfId="0" applyFont="1" applyBorder="1" applyAlignment="1" applyProtection="1">
      <alignment horizontal="left" vertical="top"/>
      <protection hidden="1"/>
    </xf>
    <xf numFmtId="0" fontId="5" fillId="0" borderId="44" xfId="0" applyFont="1" applyBorder="1" applyAlignment="1" applyProtection="1">
      <alignment horizontal="left" vertical="top"/>
      <protection hidden="1"/>
    </xf>
    <xf numFmtId="168" fontId="0" fillId="0" borderId="10" xfId="0" applyNumberFormat="1" applyBorder="1" applyAlignment="1" applyProtection="1">
      <alignment horizontal="center"/>
      <protection hidden="1"/>
    </xf>
    <xf numFmtId="168" fontId="0" fillId="0" borderId="11" xfId="0" applyNumberFormat="1" applyBorder="1" applyAlignment="1" applyProtection="1">
      <alignment horizontal="center"/>
      <protection hidden="1"/>
    </xf>
    <xf numFmtId="0" fontId="8" fillId="0" borderId="35" xfId="0" applyFont="1" applyBorder="1" applyAlignment="1" applyProtection="1">
      <alignment horizontal="left" wrapText="1" shrinkToFit="1"/>
      <protection locked="0"/>
    </xf>
    <xf numFmtId="0" fontId="8" fillId="0" borderId="26" xfId="0" applyFont="1" applyBorder="1" applyAlignment="1" applyProtection="1">
      <alignment horizontal="left" wrapText="1" shrinkToFit="1"/>
      <protection locked="0"/>
    </xf>
    <xf numFmtId="0" fontId="5" fillId="0" borderId="38" xfId="0" applyFont="1" applyBorder="1" applyAlignment="1" applyProtection="1">
      <alignment horizontal="left" vertical="top"/>
      <protection hidden="1"/>
    </xf>
    <xf numFmtId="0" fontId="5" fillId="0" borderId="36" xfId="0" applyFont="1" applyBorder="1" applyAlignment="1" applyProtection="1">
      <alignment horizontal="left" vertical="top"/>
      <protection hidden="1"/>
    </xf>
    <xf numFmtId="0" fontId="1" fillId="0" borderId="34" xfId="0" applyFont="1" applyBorder="1" applyAlignment="1" applyProtection="1">
      <alignment horizontal="left"/>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5" fillId="0" borderId="15" xfId="0" applyFont="1" applyBorder="1" applyAlignment="1" applyProtection="1">
      <alignment horizontal="center" shrinkToFit="1"/>
      <protection hidden="1"/>
    </xf>
    <xf numFmtId="0" fontId="5" fillId="0" borderId="16" xfId="0" applyFont="1" applyBorder="1" applyAlignment="1" applyProtection="1">
      <alignment horizontal="center" shrinkToFit="1"/>
      <protection hidden="1"/>
    </xf>
    <xf numFmtId="0" fontId="8" fillId="0" borderId="14"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hidden="1"/>
    </xf>
    <xf numFmtId="0" fontId="8" fillId="0" borderId="12" xfId="0" applyFont="1" applyBorder="1" applyAlignment="1" applyProtection="1">
      <alignment horizontal="left" vertical="top"/>
      <protection hidden="1"/>
    </xf>
    <xf numFmtId="0" fontId="8" fillId="0" borderId="13" xfId="0" applyFont="1" applyBorder="1" applyAlignment="1" applyProtection="1">
      <alignment horizontal="left" vertical="top"/>
      <protection hidden="1"/>
    </xf>
    <xf numFmtId="0" fontId="8" fillId="0" borderId="14" xfId="0" applyFont="1" applyBorder="1" applyAlignment="1" applyProtection="1">
      <alignment horizontal="left" vertical="top"/>
      <protection hidden="1"/>
    </xf>
    <xf numFmtId="0" fontId="8" fillId="0" borderId="16" xfId="0" applyFont="1" applyBorder="1" applyAlignment="1" applyProtection="1">
      <alignment horizontal="left" vertical="top"/>
      <protection hidden="1"/>
    </xf>
    <xf numFmtId="0" fontId="0" fillId="0" borderId="34" xfId="0" applyBorder="1" applyAlignment="1" applyProtection="1">
      <alignment horizontal="left"/>
      <protection hidden="1"/>
    </xf>
    <xf numFmtId="0" fontId="0" fillId="0" borderId="25" xfId="0" applyBorder="1" applyAlignment="1" applyProtection="1">
      <alignment horizontal="left" wrapText="1"/>
      <protection hidden="1"/>
    </xf>
    <xf numFmtId="0" fontId="0" fillId="0" borderId="0" xfId="0" applyAlignment="1" applyProtection="1">
      <alignment horizontal="left" wrapText="1"/>
      <protection hidden="1"/>
    </xf>
    <xf numFmtId="0" fontId="11" fillId="0" borderId="25" xfId="0" applyFont="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1" fillId="0" borderId="25" xfId="0" applyFont="1" applyBorder="1" applyAlignment="1" applyProtection="1">
      <alignment horizontal="center" vertical="top" wrapText="1"/>
      <protection hidden="1"/>
    </xf>
    <xf numFmtId="0" fontId="21" fillId="0" borderId="0" xfId="0" applyFont="1" applyAlignment="1" applyProtection="1">
      <alignment horizontal="center" vertical="top" wrapText="1"/>
      <protection hidden="1"/>
    </xf>
    <xf numFmtId="0" fontId="33" fillId="0" borderId="0" xfId="3" applyFont="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1" fillId="8" borderId="0" xfId="0" applyFont="1" applyFill="1" applyAlignment="1">
      <alignment horizontal="center" vertical="center"/>
    </xf>
  </cellXfs>
  <cellStyles count="4">
    <cellStyle name="Excel Built-in Normal" xfId="2" xr:uid="{00000000-0005-0000-0000-000000000000}"/>
    <cellStyle name="Hypertextový odkaz" xfId="3" builtinId="8"/>
    <cellStyle name="Měna" xfId="1" builtinId="4"/>
    <cellStyle name="Normální" xfId="0" builtinId="0"/>
  </cellStyles>
  <dxfs count="170">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auto="1"/>
      </font>
      <border>
        <bottom style="dotted">
          <color auto="1"/>
        </bottom>
        <vertical/>
        <horizontal/>
      </border>
    </dxf>
    <dxf>
      <font>
        <b val="0"/>
        <i val="0"/>
        <color theme="1"/>
      </font>
    </dxf>
    <dxf>
      <fill>
        <patternFill>
          <bgColor theme="9" tint="0.59996337778862885"/>
        </patternFill>
      </fill>
    </dxf>
    <dxf>
      <border>
        <right style="dashed">
          <color auto="1"/>
        </right>
        <vertical/>
        <horizontal/>
      </border>
    </dxf>
    <dxf>
      <border>
        <right style="dashed">
          <color auto="1"/>
        </right>
        <bottom style="dotted">
          <color auto="1"/>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color theme="1"/>
      </font>
      <border>
        <bottom style="dotted">
          <color auto="1"/>
        </bottom>
        <vertical/>
        <horizontal/>
      </border>
    </dxf>
    <dxf>
      <fill>
        <patternFill>
          <bgColor rgb="FFFF0000"/>
        </patternFill>
      </fill>
    </dxf>
    <dxf>
      <font>
        <color theme="1"/>
      </font>
      <border>
        <right style="dotted">
          <color auto="1"/>
        </right>
        <vertical/>
        <horizontal/>
      </border>
    </dxf>
    <dxf>
      <font>
        <color theme="1"/>
      </font>
      <border>
        <right style="dotted">
          <color auto="1"/>
        </right>
        <bottom style="dotted">
          <color auto="1"/>
        </bottom>
        <vertical/>
        <horizontal/>
      </border>
    </dxf>
    <dxf>
      <fill>
        <patternFill>
          <bgColor theme="9" tint="0.59996337778862885"/>
        </patternFill>
      </fill>
    </dxf>
    <dxf>
      <fill>
        <patternFill>
          <bgColor rgb="FFFF0000"/>
        </patternFill>
      </fill>
    </dxf>
    <dxf>
      <fill>
        <patternFill>
          <bgColor rgb="FF92D050"/>
        </patternFill>
      </fill>
    </dxf>
    <dxf>
      <fill>
        <patternFill>
          <bgColor rgb="FFFF0000"/>
        </patternFill>
      </fill>
    </dxf>
    <dxf>
      <fill>
        <patternFill>
          <bgColor rgb="FFFF0000"/>
        </patternFill>
      </fill>
    </dxf>
  </dxfs>
  <tableStyles count="0" defaultTableStyle="TableStyleMedium9" defaultPivotStyle="PivotStyleLight16"/>
  <colors>
    <mruColors>
      <color rgb="FF60FF21"/>
      <color rgb="FF0000F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65315</xdr:colOff>
      <xdr:row>13</xdr:row>
      <xdr:rowOff>97972</xdr:rowOff>
    </xdr:from>
    <xdr:to>
      <xdr:col>4</xdr:col>
      <xdr:colOff>2722</xdr:colOff>
      <xdr:row>17</xdr:row>
      <xdr:rowOff>74840</xdr:rowOff>
    </xdr:to>
    <xdr:pic>
      <xdr:nvPicPr>
        <xdr:cNvPr id="11" name="Obrázek 10">
          <a:extLst>
            <a:ext uri="{FF2B5EF4-FFF2-40B4-BE49-F238E27FC236}">
              <a16:creationId xmlns:a16="http://schemas.microsoft.com/office/drawing/2014/main" id="{977BA7E5-BAC3-4B50-B546-8B6C9DBD0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5" y="4308022"/>
          <a:ext cx="6414407" cy="3415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81643</xdr:colOff>
      <xdr:row>24</xdr:row>
      <xdr:rowOff>136073</xdr:rowOff>
    </xdr:from>
    <xdr:to>
      <xdr:col>4</xdr:col>
      <xdr:colOff>14968</xdr:colOff>
      <xdr:row>32</xdr:row>
      <xdr:rowOff>38100</xdr:rowOff>
    </xdr:to>
    <xdr:pic>
      <xdr:nvPicPr>
        <xdr:cNvPr id="15" name="Obrázek 14">
          <a:extLst>
            <a:ext uri="{FF2B5EF4-FFF2-40B4-BE49-F238E27FC236}">
              <a16:creationId xmlns:a16="http://schemas.microsoft.com/office/drawing/2014/main" id="{8EE82E6F-99AA-44FE-9C25-43B25ECD5DA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44223"/>
        <a:stretch/>
      </xdr:blipFill>
      <xdr:spPr bwMode="auto">
        <a:xfrm>
          <a:off x="81643" y="9409613"/>
          <a:ext cx="6593205" cy="136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81643</xdr:colOff>
      <xdr:row>17</xdr:row>
      <xdr:rowOff>530678</xdr:rowOff>
    </xdr:from>
    <xdr:to>
      <xdr:col>3</xdr:col>
      <xdr:colOff>2139043</xdr:colOff>
      <xdr:row>24</xdr:row>
      <xdr:rowOff>152400</xdr:rowOff>
    </xdr:to>
    <xdr:pic>
      <xdr:nvPicPr>
        <xdr:cNvPr id="17" name="Obrázek 16">
          <a:extLst>
            <a:ext uri="{FF2B5EF4-FFF2-40B4-BE49-F238E27FC236}">
              <a16:creationId xmlns:a16="http://schemas.microsoft.com/office/drawing/2014/main" id="{D2AB996D-029E-4B8C-BF5D-E2E9BB5ABF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643" y="8164285"/>
          <a:ext cx="6166757" cy="1363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81643</xdr:colOff>
      <xdr:row>34</xdr:row>
      <xdr:rowOff>54429</xdr:rowOff>
    </xdr:from>
    <xdr:to>
      <xdr:col>4</xdr:col>
      <xdr:colOff>348343</xdr:colOff>
      <xdr:row>46</xdr:row>
      <xdr:rowOff>30481</xdr:rowOff>
    </xdr:to>
    <xdr:pic>
      <xdr:nvPicPr>
        <xdr:cNvPr id="19" name="Obrázek 18">
          <a:extLst>
            <a:ext uri="{FF2B5EF4-FFF2-40B4-BE49-F238E27FC236}">
              <a16:creationId xmlns:a16="http://schemas.microsoft.com/office/drawing/2014/main" id="{1C8148D3-47FE-4A82-9015-F73B57DCC5F3}"/>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62487"/>
        <a:stretch/>
      </xdr:blipFill>
      <xdr:spPr bwMode="auto">
        <a:xfrm>
          <a:off x="81643" y="12467409"/>
          <a:ext cx="6926580" cy="2170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81643</xdr:colOff>
      <xdr:row>46</xdr:row>
      <xdr:rowOff>22860</xdr:rowOff>
    </xdr:from>
    <xdr:to>
      <xdr:col>4</xdr:col>
      <xdr:colOff>348343</xdr:colOff>
      <xdr:row>60</xdr:row>
      <xdr:rowOff>39732</xdr:rowOff>
    </xdr:to>
    <xdr:pic>
      <xdr:nvPicPr>
        <xdr:cNvPr id="2" name="Obrázek 1">
          <a:extLst>
            <a:ext uri="{FF2B5EF4-FFF2-40B4-BE49-F238E27FC236}">
              <a16:creationId xmlns:a16="http://schemas.microsoft.com/office/drawing/2014/main" id="{EDB7AFBC-65D7-4C8A-B736-33ACF5E2ACD8}"/>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55461"/>
        <a:stretch/>
      </xdr:blipFill>
      <xdr:spPr bwMode="auto">
        <a:xfrm>
          <a:off x="81643" y="14630400"/>
          <a:ext cx="6926580" cy="2577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304801</xdr:colOff>
      <xdr:row>4</xdr:row>
      <xdr:rowOff>26754</xdr:rowOff>
    </xdr:from>
    <xdr:to>
      <xdr:col>4</xdr:col>
      <xdr:colOff>2095501</xdr:colOff>
      <xdr:row>11</xdr:row>
      <xdr:rowOff>174097</xdr:rowOff>
    </xdr:to>
    <xdr:pic>
      <xdr:nvPicPr>
        <xdr:cNvPr id="2" name="Obrázek 1" descr="logoTornadoPNG.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400551" y="855429"/>
          <a:ext cx="1790700" cy="154751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15E64-A1CC-4F1B-932F-9BE7EB8C584D}">
  <dimension ref="A1:FJ36"/>
  <sheetViews>
    <sheetView zoomScaleNormal="100" workbookViewId="0">
      <selection activeCell="P5" sqref="P5"/>
    </sheetView>
  </sheetViews>
  <sheetFormatPr defaultRowHeight="14.4" x14ac:dyDescent="0.3"/>
  <cols>
    <col min="1" max="1" width="2.33203125" customWidth="1"/>
    <col min="2" max="3" width="4.88671875" customWidth="1"/>
    <col min="6" max="6" width="9.21875" customWidth="1"/>
    <col min="7" max="7" width="10.88671875" customWidth="1"/>
    <col min="8" max="8" width="10.33203125" customWidth="1"/>
    <col min="9" max="9" width="26.5546875" customWidth="1"/>
    <col min="10" max="10" width="10.44140625" customWidth="1"/>
    <col min="12" max="12" width="8.88671875" customWidth="1"/>
    <col min="13" max="19" width="10.88671875" customWidth="1"/>
    <col min="20" max="21" width="11.33203125" customWidth="1"/>
    <col min="22" max="22" width="12.44140625" customWidth="1"/>
    <col min="23" max="23" width="10.44140625" customWidth="1"/>
    <col min="24" max="24" width="9.33203125" customWidth="1"/>
    <col min="25" max="25" width="10" bestFit="1" customWidth="1"/>
    <col min="27" max="28" width="17.6640625" customWidth="1"/>
    <col min="29" max="30" width="13" customWidth="1"/>
    <col min="31" max="36" width="20.5546875" customWidth="1"/>
    <col min="37" max="38" width="28.109375" customWidth="1"/>
    <col min="39" max="39" width="36.5546875" customWidth="1"/>
    <col min="40" max="164" width="13" customWidth="1"/>
    <col min="165" max="165" width="6.44140625" style="72" customWidth="1"/>
  </cols>
  <sheetData>
    <row r="1" spans="1:166" ht="13.2" customHeight="1" x14ac:dyDescent="0.3">
      <c r="FI1"/>
    </row>
    <row r="2" spans="1:166" ht="21.6" thickBot="1" x14ac:dyDescent="0.45">
      <c r="D2" s="264" t="s">
        <v>19</v>
      </c>
      <c r="E2" s="264"/>
      <c r="F2" s="264"/>
      <c r="G2" s="264"/>
      <c r="H2" s="264"/>
      <c r="I2" s="265" t="str">
        <f>HYPERLINK("#info_o_klubu","OZNAČENÍ SEZNAMU")</f>
        <v>OZNAČENÍ SEZNAMU</v>
      </c>
      <c r="J2" s="265"/>
      <c r="N2" s="263" t="s">
        <v>465</v>
      </c>
      <c r="O2" s="263"/>
      <c r="P2" s="263"/>
      <c r="Q2" s="263"/>
      <c r="R2" s="263"/>
      <c r="S2" s="263"/>
      <c r="T2" s="263"/>
      <c r="U2" s="263"/>
      <c r="V2" s="263"/>
      <c r="W2" s="263"/>
      <c r="FI2"/>
    </row>
    <row r="3" spans="1:166" ht="49.95" customHeight="1" thickBot="1" x14ac:dyDescent="0.35">
      <c r="D3" s="268" t="s">
        <v>459</v>
      </c>
      <c r="E3" s="269"/>
      <c r="F3" s="269"/>
      <c r="G3" s="270"/>
      <c r="H3" s="172" t="s">
        <v>460</v>
      </c>
      <c r="I3" s="268" t="s">
        <v>461</v>
      </c>
      <c r="J3" s="270"/>
      <c r="N3" s="276" t="s">
        <v>462</v>
      </c>
      <c r="O3" s="277"/>
      <c r="P3" s="169" t="s">
        <v>9</v>
      </c>
      <c r="Q3" s="170" t="s">
        <v>10</v>
      </c>
      <c r="R3" s="169" t="s">
        <v>11</v>
      </c>
      <c r="S3" s="169" t="s">
        <v>12</v>
      </c>
      <c r="T3" s="169" t="s">
        <v>13</v>
      </c>
      <c r="U3" s="169" t="s">
        <v>14</v>
      </c>
      <c r="V3" s="169" t="s">
        <v>15</v>
      </c>
      <c r="W3" s="171" t="s">
        <v>16</v>
      </c>
      <c r="Y3" s="185" t="b">
        <f ca="1">IF(LEN(MID(CELL("filename",A1),FIND("]",CELL("filename",A1))+1,31))=data!C147,RIGHT(MID(CELL("filename",A1),FIND("]",CELL("filename",A1))+1,31),1),IF(LEN(MID(CELL("filename",A1),FIND("]",CELL("filename",A1))+1,31))=data!C148,RIGHT(MID(CELL("filename",A1),FIND("]",CELL("filename",A1))+1,31),2)))</f>
        <v>0</v>
      </c>
      <c r="Z3" s="185" t="s">
        <v>468</v>
      </c>
      <c r="AD3" s="1"/>
      <c r="AE3" s="1"/>
      <c r="AF3" s="1"/>
      <c r="AG3" s="1"/>
      <c r="AH3" s="1"/>
      <c r="AI3" s="1"/>
      <c r="AJ3" s="1"/>
      <c r="AK3" s="1"/>
      <c r="AL3" s="1"/>
      <c r="AM3" s="1"/>
      <c r="AN3" s="165"/>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FI3"/>
    </row>
    <row r="4" spans="1:166" ht="49.2" customHeight="1" x14ac:dyDescent="0.3">
      <c r="D4" s="131" t="s">
        <v>182</v>
      </c>
      <c r="E4" s="130" t="s">
        <v>113</v>
      </c>
      <c r="F4" s="130" t="s">
        <v>114</v>
      </c>
      <c r="G4" s="132" t="s">
        <v>115</v>
      </c>
      <c r="H4" s="130" t="s">
        <v>117</v>
      </c>
      <c r="I4" s="131" t="s">
        <v>116</v>
      </c>
      <c r="J4" s="132" t="s">
        <v>289</v>
      </c>
      <c r="K4" s="73" t="s">
        <v>484</v>
      </c>
      <c r="L4" s="73" t="s">
        <v>464</v>
      </c>
      <c r="N4" s="274" t="s">
        <v>463</v>
      </c>
      <c r="O4" s="275"/>
      <c r="P4" s="131" t="str">
        <f>IF(trener1="","",trener1)</f>
        <v/>
      </c>
      <c r="Q4" s="130" t="str">
        <f>IF(trener2="","",trener2)</f>
        <v/>
      </c>
      <c r="R4" s="130" t="str">
        <f>IF(trener3="","",trener3)</f>
        <v/>
      </c>
      <c r="S4" s="130" t="str">
        <f>IF(trener4="","",trener4)</f>
        <v/>
      </c>
      <c r="T4" s="130" t="str">
        <f>IF(trener5="","",trener5)</f>
        <v/>
      </c>
      <c r="U4" s="130" t="str">
        <f>IF(trener6="","",trener6)</f>
        <v/>
      </c>
      <c r="V4" s="130" t="str">
        <f>IF(trener7="","",trener7)</f>
        <v/>
      </c>
      <c r="W4" s="132" t="str">
        <f>IF(trener8="","",trener8)</f>
        <v/>
      </c>
      <c r="Y4" s="185" t="str">
        <f ca="1">TRIM(IF(celkem_formaci&gt;=A15,IF(G15=1,INDIRECT("'"&amp;data!B151&amp;"'!"&amp;ADDRESS(ROW('Přihláška č. 1'!$C$16),COLUMN('Přihláška č. 1'!$C$16),4),TRUE)&amp;" "&amp; LEFT(INDIRECT("'"&amp;data!B151&amp;"'!"&amp;ADDRESS(ROW('Přihláška č. 1'!$D$16),COLUMN('Přihláška č. 1'!$D$16),4),TRUE),1)&amp; ".",IF(G15=2,INDIRECT("'"&amp;data!B151&amp;"'!"&amp;ADDRESS(ROW('Přihláška č. 1'!$C$16),COLUMN('Přihláška č. 1'!$C$16),4),TRUE)&amp;" "&amp; LEFT(INDIRECT("'"&amp;data!B151&amp;"'!"&amp;ADDRESS(ROW('Přihláška č. 1'!$D$16),COLUMN('Přihláška č. 1'!$D$16),4),TRUE),1)&amp; "., " &amp;INDIRECT("'"&amp;data!B151&amp;"'!"&amp;ADDRESS(ROW('Přihláška č. 1'!$C$17),COLUMN('Přihláška č. 1'!$C$17),4),TRUE)&amp;" "&amp;LEFT(INDIRECT("'"&amp;data!B151&amp;"'!"&amp;ADDRESS(ROW('Přihláška č. 1'!$D$17),COLUMN('Přihláška č. 1'!$D$17),4),TRUE),1)&amp; ".",IF(G15=3,INDIRECT("'"&amp;data!B151&amp;"'!"&amp;ADDRESS(ROW('Přihláška č. 1'!$C$16),COLUMN('Přihláška č. 1'!$C$16),4),TRUE)&amp;" "&amp; LEFT(INDIRECT("'"&amp;data!B151&amp;"'!"&amp;ADDRESS(ROW('Přihláška č. 1'!$D$16),COLUMN('Přihláška č. 1'!$D$16),4),TRUE),1)&amp; "., " &amp;INDIRECT("'"&amp;data!B151&amp;"'!"&amp;ADDRESS(ROW('Přihláška č. 1'!$C$17),COLUMN('Přihláška č. 1'!$C$17),4),TRUE)&amp;" "&amp;LEFT(INDIRECT("'"&amp;data!B151&amp;"'!"&amp;ADDRESS(ROW('Přihláška č. 1'!$D$17),COLUMN('Přihláška č. 1'!$D$17),4),TRUE),1)&amp; "., "&amp;INDIRECT("'"&amp;data!B151&amp;"'!"&amp;ADDRESS(ROW('Přihláška č. 1'!$C$18),COLUMN('Přihláška č. 1'!$C$18),4),TRUE)&amp;" "&amp;LEFT(INDIRECT("'"&amp;data!B151&amp;"'!"&amp;ADDRESS(ROW('Přihláška č. 1'!$D$18),COLUMN('Přihláška č. 1'!$D$18),4),TRUE),1)&amp; ".",""))),""))</f>
        <v/>
      </c>
      <c r="Z4" s="185" t="s">
        <v>469</v>
      </c>
      <c r="FI4"/>
    </row>
    <row r="5" spans="1:166" ht="15" thickBot="1" x14ac:dyDescent="0.35">
      <c r="D5" s="246">
        <f>nazev_klubu</f>
        <v>0</v>
      </c>
      <c r="E5" s="134">
        <f>kontaktni_osoba</f>
        <v>0</v>
      </c>
      <c r="F5" s="134">
        <f>telefon</f>
        <v>0</v>
      </c>
      <c r="G5" s="145">
        <f>email</f>
        <v>0</v>
      </c>
      <c r="H5" s="134">
        <f ca="1">celkem_mazoretek</f>
        <v>0</v>
      </c>
      <c r="I5" s="133">
        <f>COUNTIF(seznam_treneru,"&lt;&gt;")</f>
        <v>0</v>
      </c>
      <c r="J5" s="145">
        <f>COUNTIF(P5:W5,"&gt;=1")</f>
        <v>0</v>
      </c>
      <c r="K5" s="378">
        <f>pocet_formaci</f>
        <v>0</v>
      </c>
      <c r="L5" s="378">
        <f>pocet_startu</f>
        <v>0</v>
      </c>
      <c r="N5" s="272" t="s">
        <v>464</v>
      </c>
      <c r="O5" s="273"/>
      <c r="P5" s="173" t="str">
        <f>IF(P4="","",COUNTIF('jmenný seznam'!$B$5:$AO$29,P4))</f>
        <v/>
      </c>
      <c r="Q5" s="167" t="str">
        <f>IF(Q4="","",COUNTIF('jmenný seznam'!$B$5:$AO$29,Q4))</f>
        <v/>
      </c>
      <c r="R5" s="167" t="str">
        <f>IF(R4="","",COUNTIF('jmenný seznam'!$B$5:$AO$29,R4))</f>
        <v/>
      </c>
      <c r="S5" s="167" t="str">
        <f>IF(S4="","",COUNTIF('jmenný seznam'!$B$5:$AO$29,S4))</f>
        <v/>
      </c>
      <c r="T5" s="167" t="str">
        <f>IF(T4="","",COUNTIF('jmenný seznam'!$B$5:$AO$29,T4))</f>
        <v/>
      </c>
      <c r="U5" s="167" t="str">
        <f>IF(U4="","",COUNTIF('jmenný seznam'!$B$5:$AO$29,U4))</f>
        <v/>
      </c>
      <c r="V5" s="167" t="str">
        <f>IF(V4="","",COUNTIF('jmenný seznam'!$B$5:$AO$29,V4))</f>
        <v/>
      </c>
      <c r="W5" s="168" t="str">
        <f>IF(W4="","",COUNTIF('jmenný seznam'!$B$5:$AO$29,W4))</f>
        <v/>
      </c>
      <c r="FI5"/>
    </row>
    <row r="6" spans="1:166" ht="15" thickBot="1" x14ac:dyDescent="0.35">
      <c r="L6" s="161"/>
      <c r="M6" s="166"/>
      <c r="V6" s="54"/>
      <c r="W6" s="54"/>
      <c r="X6" s="54"/>
      <c r="Y6" s="54"/>
      <c r="FI6"/>
    </row>
    <row r="7" spans="1:166" ht="33.6" x14ac:dyDescent="0.65">
      <c r="D7" s="266" t="s">
        <v>481</v>
      </c>
      <c r="E7" s="266"/>
      <c r="F7" s="266"/>
      <c r="G7" s="129">
        <f>celkem_formaci</f>
        <v>0</v>
      </c>
      <c r="H7" s="271" t="str">
        <f ca="1">IF(AND((25-COUNTBLANK($E$12:$E$36))=$G$7,COUNTIF(B12:B36,"ERR")=0),"a je to ok","NĚCO JE ŠPATNĚ...")</f>
        <v>a je to ok</v>
      </c>
      <c r="I7" s="271"/>
      <c r="J7" s="271"/>
      <c r="L7" s="161"/>
      <c r="M7" s="166"/>
      <c r="AN7" s="147" t="s">
        <v>450</v>
      </c>
      <c r="AO7" s="152" t="s">
        <v>451</v>
      </c>
      <c r="AP7" s="152" t="s">
        <v>453</v>
      </c>
      <c r="AQ7" s="148" t="s">
        <v>454</v>
      </c>
      <c r="EJ7">
        <f>LEN(EJ16)</f>
        <v>0</v>
      </c>
      <c r="FI7"/>
    </row>
    <row r="8" spans="1:166" ht="15" thickBot="1" x14ac:dyDescent="0.35">
      <c r="L8" s="161"/>
      <c r="M8" s="166"/>
      <c r="AN8" s="153" t="str">
        <f>REPLACE(ADDRESS(1,COLUMN('Přihláška č. 1'!C16),4),2,1,"")</f>
        <v>C</v>
      </c>
      <c r="AO8" s="149" t="str">
        <f>REPLACE(ADDRESS(1,COLUMN('Přihláška č. 1'!D16),4),2,1,"")</f>
        <v>D</v>
      </c>
      <c r="AP8" s="149" t="str">
        <f>REPLACE(ADDRESS(1,COLUMN('Přihláška č. 1'!F16),4),2,1,"")</f>
        <v>F</v>
      </c>
      <c r="AQ8" s="154" t="str">
        <f>REPLACE(ADDRESS(1,COLUMN('Přihláška č. 1'!G16),4),2,1,"")</f>
        <v>G</v>
      </c>
      <c r="FI8"/>
    </row>
    <row r="9" spans="1:166" ht="21.6" thickBot="1" x14ac:dyDescent="0.45">
      <c r="D9" s="264" t="s">
        <v>420</v>
      </c>
      <c r="E9" s="264"/>
      <c r="F9" s="264"/>
      <c r="G9" s="264"/>
      <c r="H9" s="264"/>
      <c r="I9" s="265" t="str">
        <f>HYPERLINK("#souhrn_formaci","OZNAČENÍ SEZNAMU")</f>
        <v>OZNAČENÍ SEZNAMU</v>
      </c>
      <c r="J9" s="265"/>
      <c r="L9" s="161"/>
      <c r="M9" s="166"/>
      <c r="AM9" t="s">
        <v>452</v>
      </c>
      <c r="AN9" s="128">
        <v>1</v>
      </c>
      <c r="AO9" s="128">
        <v>1</v>
      </c>
      <c r="AP9" s="128">
        <f>AN9+1</f>
        <v>2</v>
      </c>
      <c r="AQ9" s="128">
        <f t="shared" ref="AQ9:AU10" si="0">AO9+1</f>
        <v>2</v>
      </c>
      <c r="AR9" s="143">
        <f t="shared" ref="AR9" si="1">AP9+1</f>
        <v>3</v>
      </c>
      <c r="AS9" s="143">
        <f t="shared" ref="AS9" si="2">AQ9+1</f>
        <v>3</v>
      </c>
      <c r="AT9" s="143">
        <f t="shared" ref="AT9" si="3">AR9+1</f>
        <v>4</v>
      </c>
      <c r="AU9" s="143">
        <f t="shared" ref="AU9" si="4">AS9+1</f>
        <v>4</v>
      </c>
      <c r="AV9" s="143">
        <f t="shared" ref="AV9" si="5">AT9+1</f>
        <v>5</v>
      </c>
      <c r="AW9" s="143">
        <f t="shared" ref="AW9" si="6">AU9+1</f>
        <v>5</v>
      </c>
      <c r="AX9" s="143">
        <f t="shared" ref="AX9" si="7">AV9+1</f>
        <v>6</v>
      </c>
      <c r="AY9" s="143">
        <f t="shared" ref="AY9" si="8">AW9+1</f>
        <v>6</v>
      </c>
      <c r="AZ9" s="143">
        <f t="shared" ref="AZ9" si="9">AX9+1</f>
        <v>7</v>
      </c>
      <c r="BA9" s="143">
        <f t="shared" ref="BA9" si="10">AY9+1</f>
        <v>7</v>
      </c>
      <c r="BB9" s="143">
        <f t="shared" ref="BB9" si="11">AZ9+1</f>
        <v>8</v>
      </c>
      <c r="BC9" s="143">
        <f t="shared" ref="BC9" si="12">BA9+1</f>
        <v>8</v>
      </c>
      <c r="BD9" s="143">
        <f t="shared" ref="BD9" si="13">BB9+1</f>
        <v>9</v>
      </c>
      <c r="BE9" s="143">
        <f t="shared" ref="BE9" si="14">BC9+1</f>
        <v>9</v>
      </c>
      <c r="BF9" s="143">
        <f t="shared" ref="BF9" si="15">BD9+1</f>
        <v>10</v>
      </c>
      <c r="BG9" s="143">
        <f t="shared" ref="BG9" si="16">BE9+1</f>
        <v>10</v>
      </c>
      <c r="BH9" s="143">
        <f t="shared" ref="BH9" si="17">BF9+1</f>
        <v>11</v>
      </c>
      <c r="BI9" s="143">
        <f t="shared" ref="BI9" si="18">BG9+1</f>
        <v>11</v>
      </c>
      <c r="BJ9" s="143">
        <f t="shared" ref="BJ9" si="19">BH9+1</f>
        <v>12</v>
      </c>
      <c r="BK9" s="143">
        <f t="shared" ref="BK9" si="20">BI9+1</f>
        <v>12</v>
      </c>
      <c r="BL9" s="143">
        <f t="shared" ref="BL9" si="21">BJ9+1</f>
        <v>13</v>
      </c>
      <c r="BM9" s="143">
        <f t="shared" ref="BM9" si="22">BK9+1</f>
        <v>13</v>
      </c>
      <c r="BN9" s="143">
        <f t="shared" ref="BN9" si="23">BL9+1</f>
        <v>14</v>
      </c>
      <c r="BO9" s="143">
        <f t="shared" ref="BO9" si="24">BM9+1</f>
        <v>14</v>
      </c>
      <c r="BP9" s="143">
        <f t="shared" ref="BP9" si="25">BN9+1</f>
        <v>15</v>
      </c>
      <c r="BQ9" s="143">
        <f t="shared" ref="BQ9" si="26">BO9+1</f>
        <v>15</v>
      </c>
      <c r="BR9" s="143">
        <f t="shared" ref="BR9" si="27">BP9+1</f>
        <v>16</v>
      </c>
      <c r="BS9" s="143">
        <f t="shared" ref="BS9" si="28">BQ9+1</f>
        <v>16</v>
      </c>
      <c r="BT9" s="143">
        <f t="shared" ref="BT9" si="29">BR9+1</f>
        <v>17</v>
      </c>
      <c r="BU9" s="143">
        <f t="shared" ref="BU9" si="30">BS9+1</f>
        <v>17</v>
      </c>
      <c r="BV9" s="143">
        <f t="shared" ref="BV9" si="31">BT9+1</f>
        <v>18</v>
      </c>
      <c r="BW9" s="143">
        <f t="shared" ref="BW9" si="32">BU9+1</f>
        <v>18</v>
      </c>
      <c r="BX9" s="143">
        <f t="shared" ref="BX9" si="33">BV9+1</f>
        <v>19</v>
      </c>
      <c r="BY9" s="143">
        <f t="shared" ref="BY9" si="34">BW9+1</f>
        <v>19</v>
      </c>
      <c r="BZ9" s="143">
        <f t="shared" ref="BZ9" si="35">BX9+1</f>
        <v>20</v>
      </c>
      <c r="CA9" s="143">
        <f t="shared" ref="CA9" si="36">BY9+1</f>
        <v>20</v>
      </c>
      <c r="CB9" s="143">
        <f t="shared" ref="CB9" si="37">BZ9+1</f>
        <v>21</v>
      </c>
      <c r="CC9" s="143">
        <f t="shared" ref="CC9" si="38">CA9+1</f>
        <v>21</v>
      </c>
      <c r="CD9" s="143">
        <f t="shared" ref="CD9" si="39">CB9+1</f>
        <v>22</v>
      </c>
      <c r="CE9" s="143">
        <f t="shared" ref="CE9" si="40">CC9+1</f>
        <v>22</v>
      </c>
      <c r="CF9" s="143">
        <f t="shared" ref="CF9" si="41">CD9+1</f>
        <v>23</v>
      </c>
      <c r="CG9" s="143">
        <f t="shared" ref="CG9" si="42">CE9+1</f>
        <v>23</v>
      </c>
      <c r="CH9" s="143">
        <f t="shared" ref="CH9" si="43">CF9+1</f>
        <v>24</v>
      </c>
      <c r="CI9" s="143">
        <f t="shared" ref="CI9" si="44">CG9+1</f>
        <v>24</v>
      </c>
      <c r="CJ9" s="143">
        <f t="shared" ref="CJ9" si="45">CH9+1</f>
        <v>25</v>
      </c>
      <c r="CK9" s="144">
        <f t="shared" ref="CK9" si="46">CI9+1</f>
        <v>25</v>
      </c>
      <c r="CL9" s="142">
        <v>1</v>
      </c>
      <c r="CM9" s="143">
        <v>2</v>
      </c>
      <c r="CN9" s="143">
        <v>3</v>
      </c>
      <c r="CO9" s="143">
        <v>4</v>
      </c>
      <c r="CP9" s="143">
        <v>5</v>
      </c>
      <c r="CQ9" s="143">
        <v>6</v>
      </c>
      <c r="CR9" s="143">
        <v>7</v>
      </c>
      <c r="CS9" s="143">
        <v>8</v>
      </c>
      <c r="CT9" s="143">
        <v>9</v>
      </c>
      <c r="CU9" s="143">
        <v>10</v>
      </c>
      <c r="CV9" s="143">
        <v>11</v>
      </c>
      <c r="CW9" s="143">
        <v>12</v>
      </c>
      <c r="CX9" s="143">
        <v>13</v>
      </c>
      <c r="CY9" s="143">
        <v>14</v>
      </c>
      <c r="CZ9" s="143">
        <v>15</v>
      </c>
      <c r="DA9" s="143">
        <v>16</v>
      </c>
      <c r="DB9" s="143">
        <v>17</v>
      </c>
      <c r="DC9" s="143">
        <v>18</v>
      </c>
      <c r="DD9" s="143">
        <v>19</v>
      </c>
      <c r="DE9" s="143">
        <v>20</v>
      </c>
      <c r="DF9" s="143">
        <v>21</v>
      </c>
      <c r="DG9" s="143">
        <v>22</v>
      </c>
      <c r="DH9" s="143">
        <v>23</v>
      </c>
      <c r="DI9" s="143">
        <v>24</v>
      </c>
      <c r="DJ9" s="144">
        <v>25</v>
      </c>
      <c r="DK9" s="142">
        <v>1</v>
      </c>
      <c r="DL9" s="143">
        <v>2</v>
      </c>
      <c r="DM9" s="143">
        <v>3</v>
      </c>
      <c r="DN9" s="143">
        <v>4</v>
      </c>
      <c r="DO9" s="143">
        <v>5</v>
      </c>
      <c r="DP9" s="143">
        <v>6</v>
      </c>
      <c r="DQ9" s="143">
        <v>7</v>
      </c>
      <c r="DR9" s="143">
        <v>8</v>
      </c>
      <c r="DS9" s="143">
        <v>9</v>
      </c>
      <c r="DT9" s="143">
        <v>10</v>
      </c>
      <c r="DU9" s="143">
        <v>11</v>
      </c>
      <c r="DV9" s="143">
        <v>12</v>
      </c>
      <c r="DW9" s="143">
        <v>13</v>
      </c>
      <c r="DX9" s="143">
        <v>14</v>
      </c>
      <c r="DY9" s="143">
        <v>15</v>
      </c>
      <c r="DZ9" s="143">
        <v>16</v>
      </c>
      <c r="EA9" s="143">
        <v>17</v>
      </c>
      <c r="EB9" s="143">
        <v>18</v>
      </c>
      <c r="EC9" s="143">
        <v>19</v>
      </c>
      <c r="ED9" s="143">
        <v>20</v>
      </c>
      <c r="EE9" s="143">
        <v>21</v>
      </c>
      <c r="EF9" s="143">
        <v>22</v>
      </c>
      <c r="EG9" s="143">
        <v>23</v>
      </c>
      <c r="EH9" s="143">
        <v>24</v>
      </c>
      <c r="EI9" s="144">
        <v>25</v>
      </c>
      <c r="EJ9" s="142">
        <v>1</v>
      </c>
      <c r="EK9" s="143">
        <v>2</v>
      </c>
      <c r="EL9" s="143">
        <v>3</v>
      </c>
      <c r="EM9" s="143">
        <v>4</v>
      </c>
      <c r="EN9" s="143">
        <v>5</v>
      </c>
      <c r="EO9" s="143">
        <v>6</v>
      </c>
      <c r="EP9" s="143">
        <v>7</v>
      </c>
      <c r="EQ9" s="143">
        <v>8</v>
      </c>
      <c r="ER9" s="143">
        <v>9</v>
      </c>
      <c r="ES9" s="143">
        <v>10</v>
      </c>
      <c r="ET9" s="143">
        <v>11</v>
      </c>
      <c r="EU9" s="143">
        <v>12</v>
      </c>
      <c r="EV9" s="143">
        <v>13</v>
      </c>
      <c r="EW9" s="143">
        <v>14</v>
      </c>
      <c r="EX9" s="143">
        <v>15</v>
      </c>
      <c r="EY9" s="143">
        <v>16</v>
      </c>
      <c r="EZ9" s="143">
        <v>17</v>
      </c>
      <c r="FA9" s="143">
        <v>18</v>
      </c>
      <c r="FB9" s="143">
        <v>19</v>
      </c>
      <c r="FC9" s="143">
        <v>20</v>
      </c>
      <c r="FD9" s="143">
        <v>21</v>
      </c>
      <c r="FE9" s="143">
        <v>22</v>
      </c>
      <c r="FF9" s="143">
        <v>23</v>
      </c>
      <c r="FG9" s="143">
        <v>24</v>
      </c>
      <c r="FH9" s="144">
        <v>25</v>
      </c>
      <c r="FI9"/>
    </row>
    <row r="10" spans="1:166" ht="16.2" thickBot="1" x14ac:dyDescent="0.35">
      <c r="D10" s="267" t="s">
        <v>419</v>
      </c>
      <c r="E10" s="267"/>
      <c r="F10" s="267"/>
      <c r="G10" s="267"/>
      <c r="H10" s="267"/>
      <c r="I10" s="267"/>
      <c r="L10" s="161"/>
      <c r="AE10" s="6"/>
      <c r="AF10" s="6"/>
      <c r="AG10" s="6"/>
      <c r="AH10" s="13"/>
      <c r="AI10" s="13"/>
      <c r="AK10" s="13"/>
      <c r="AL10" s="13"/>
      <c r="AM10" s="150" t="s">
        <v>421</v>
      </c>
      <c r="AN10" s="151">
        <f>ROW('Přihláška č. 1'!C16)</f>
        <v>16</v>
      </c>
      <c r="AO10" s="134">
        <f>AN10</f>
        <v>16</v>
      </c>
      <c r="AP10" s="134">
        <f>AN10+1</f>
        <v>17</v>
      </c>
      <c r="AQ10" s="134">
        <f t="shared" si="0"/>
        <v>17</v>
      </c>
      <c r="AR10" s="134">
        <f t="shared" si="0"/>
        <v>18</v>
      </c>
      <c r="AS10" s="134">
        <f t="shared" si="0"/>
        <v>18</v>
      </c>
      <c r="AT10" s="134">
        <f t="shared" si="0"/>
        <v>19</v>
      </c>
      <c r="AU10" s="134">
        <f t="shared" si="0"/>
        <v>19</v>
      </c>
      <c r="AV10" s="134">
        <f t="shared" ref="AV10" si="47">AT10+1</f>
        <v>20</v>
      </c>
      <c r="AW10" s="134">
        <f t="shared" ref="AW10" si="48">AU10+1</f>
        <v>20</v>
      </c>
      <c r="AX10" s="134">
        <f t="shared" ref="AX10" si="49">AV10+1</f>
        <v>21</v>
      </c>
      <c r="AY10" s="134">
        <f t="shared" ref="AY10:AZ10" si="50">AW10+1</f>
        <v>21</v>
      </c>
      <c r="AZ10" s="134">
        <f t="shared" si="50"/>
        <v>22</v>
      </c>
      <c r="BA10" s="134">
        <f t="shared" ref="BA10" si="51">AY10+1</f>
        <v>22</v>
      </c>
      <c r="BB10" s="134">
        <f t="shared" ref="BB10" si="52">AZ10+1</f>
        <v>23</v>
      </c>
      <c r="BC10" s="134">
        <f t="shared" ref="BC10" si="53">BA10+1</f>
        <v>23</v>
      </c>
      <c r="BD10" s="134">
        <f t="shared" ref="BD10:BE10" si="54">BB10+1</f>
        <v>24</v>
      </c>
      <c r="BE10" s="134">
        <f t="shared" si="54"/>
        <v>24</v>
      </c>
      <c r="BF10" s="134">
        <f t="shared" ref="BF10" si="55">BD10+1</f>
        <v>25</v>
      </c>
      <c r="BG10" s="134">
        <f t="shared" ref="BG10" si="56">BE10+1</f>
        <v>25</v>
      </c>
      <c r="BH10" s="134">
        <f t="shared" ref="BH10" si="57">BF10+1</f>
        <v>26</v>
      </c>
      <c r="BI10" s="134">
        <f t="shared" ref="BI10:BJ10" si="58">BG10+1</f>
        <v>26</v>
      </c>
      <c r="BJ10" s="134">
        <f t="shared" si="58"/>
        <v>27</v>
      </c>
      <c r="BK10" s="134">
        <f t="shared" ref="BK10" si="59">BI10+1</f>
        <v>27</v>
      </c>
      <c r="BL10" s="134">
        <f t="shared" ref="BL10" si="60">BJ10+1</f>
        <v>28</v>
      </c>
      <c r="BM10" s="134">
        <f t="shared" ref="BM10" si="61">BK10+1</f>
        <v>28</v>
      </c>
      <c r="BN10" s="134">
        <f t="shared" ref="BN10:BO10" si="62">BL10+1</f>
        <v>29</v>
      </c>
      <c r="BO10" s="134">
        <f t="shared" si="62"/>
        <v>29</v>
      </c>
      <c r="BP10" s="134">
        <f t="shared" ref="BP10" si="63">BN10+1</f>
        <v>30</v>
      </c>
      <c r="BQ10" s="134">
        <f t="shared" ref="BQ10" si="64">BO10+1</f>
        <v>30</v>
      </c>
      <c r="BR10" s="134">
        <f t="shared" ref="BR10" si="65">BP10+1</f>
        <v>31</v>
      </c>
      <c r="BS10" s="134">
        <f t="shared" ref="BS10:BT10" si="66">BQ10+1</f>
        <v>31</v>
      </c>
      <c r="BT10" s="134">
        <f t="shared" si="66"/>
        <v>32</v>
      </c>
      <c r="BU10" s="134">
        <f t="shared" ref="BU10" si="67">BS10+1</f>
        <v>32</v>
      </c>
      <c r="BV10" s="134">
        <f t="shared" ref="BV10" si="68">BT10+1</f>
        <v>33</v>
      </c>
      <c r="BW10" s="134">
        <f t="shared" ref="BW10" si="69">BU10+1</f>
        <v>33</v>
      </c>
      <c r="BX10" s="134">
        <f t="shared" ref="BX10:BY10" si="70">BV10+1</f>
        <v>34</v>
      </c>
      <c r="BY10" s="134">
        <f t="shared" si="70"/>
        <v>34</v>
      </c>
      <c r="BZ10" s="134">
        <f t="shared" ref="BZ10" si="71">BX10+1</f>
        <v>35</v>
      </c>
      <c r="CA10" s="134">
        <f t="shared" ref="CA10" si="72">BY10+1</f>
        <v>35</v>
      </c>
      <c r="CB10" s="134">
        <f t="shared" ref="CB10" si="73">BZ10+1</f>
        <v>36</v>
      </c>
      <c r="CC10" s="134">
        <f t="shared" ref="CC10:CD10" si="74">CA10+1</f>
        <v>36</v>
      </c>
      <c r="CD10" s="134">
        <f t="shared" si="74"/>
        <v>37</v>
      </c>
      <c r="CE10" s="134">
        <f t="shared" ref="CE10" si="75">CC10+1</f>
        <v>37</v>
      </c>
      <c r="CF10" s="134">
        <f t="shared" ref="CF10" si="76">CD10+1</f>
        <v>38</v>
      </c>
      <c r="CG10" s="134">
        <f t="shared" ref="CG10" si="77">CE10+1</f>
        <v>38</v>
      </c>
      <c r="CH10" s="134">
        <f t="shared" ref="CH10:CI10" si="78">CF10+1</f>
        <v>39</v>
      </c>
      <c r="CI10" s="134">
        <f t="shared" si="78"/>
        <v>39</v>
      </c>
      <c r="CJ10" s="134">
        <f t="shared" ref="CJ10" si="79">CH10+1</f>
        <v>40</v>
      </c>
      <c r="CK10" s="145">
        <f t="shared" ref="CK10" si="80">CI10+1</f>
        <v>40</v>
      </c>
      <c r="CL10" s="133">
        <f>AN10</f>
        <v>16</v>
      </c>
      <c r="CM10" s="134">
        <f>CL10+1</f>
        <v>17</v>
      </c>
      <c r="CN10" s="134">
        <f t="shared" ref="CN10:DJ10" si="81">CM10+1</f>
        <v>18</v>
      </c>
      <c r="CO10" s="134">
        <f t="shared" si="81"/>
        <v>19</v>
      </c>
      <c r="CP10" s="134">
        <f t="shared" si="81"/>
        <v>20</v>
      </c>
      <c r="CQ10" s="134">
        <f t="shared" si="81"/>
        <v>21</v>
      </c>
      <c r="CR10" s="134">
        <f t="shared" si="81"/>
        <v>22</v>
      </c>
      <c r="CS10" s="134">
        <f t="shared" si="81"/>
        <v>23</v>
      </c>
      <c r="CT10" s="134">
        <f t="shared" si="81"/>
        <v>24</v>
      </c>
      <c r="CU10" s="134">
        <f t="shared" si="81"/>
        <v>25</v>
      </c>
      <c r="CV10" s="134">
        <f t="shared" si="81"/>
        <v>26</v>
      </c>
      <c r="CW10" s="134">
        <f t="shared" si="81"/>
        <v>27</v>
      </c>
      <c r="CX10" s="134">
        <f t="shared" si="81"/>
        <v>28</v>
      </c>
      <c r="CY10" s="134">
        <f t="shared" si="81"/>
        <v>29</v>
      </c>
      <c r="CZ10" s="134">
        <f t="shared" si="81"/>
        <v>30</v>
      </c>
      <c r="DA10" s="134">
        <f t="shared" si="81"/>
        <v>31</v>
      </c>
      <c r="DB10" s="134">
        <f t="shared" si="81"/>
        <v>32</v>
      </c>
      <c r="DC10" s="134">
        <f t="shared" si="81"/>
        <v>33</v>
      </c>
      <c r="DD10" s="134">
        <f t="shared" si="81"/>
        <v>34</v>
      </c>
      <c r="DE10" s="134">
        <f t="shared" si="81"/>
        <v>35</v>
      </c>
      <c r="DF10" s="134">
        <f t="shared" si="81"/>
        <v>36</v>
      </c>
      <c r="DG10" s="134">
        <f t="shared" si="81"/>
        <v>37</v>
      </c>
      <c r="DH10" s="134">
        <f t="shared" si="81"/>
        <v>38</v>
      </c>
      <c r="DI10" s="134">
        <f t="shared" si="81"/>
        <v>39</v>
      </c>
      <c r="DJ10" s="145">
        <f t="shared" si="81"/>
        <v>40</v>
      </c>
      <c r="DK10" s="133">
        <f>AN10</f>
        <v>16</v>
      </c>
      <c r="DL10" s="134">
        <f>DK10+1</f>
        <v>17</v>
      </c>
      <c r="DM10" s="134">
        <f t="shared" ref="DM10:EI10" si="82">DL10+1</f>
        <v>18</v>
      </c>
      <c r="DN10" s="134">
        <f t="shared" si="82"/>
        <v>19</v>
      </c>
      <c r="DO10" s="134">
        <f t="shared" si="82"/>
        <v>20</v>
      </c>
      <c r="DP10" s="134">
        <f t="shared" si="82"/>
        <v>21</v>
      </c>
      <c r="DQ10" s="134">
        <f t="shared" si="82"/>
        <v>22</v>
      </c>
      <c r="DR10" s="134">
        <f t="shared" si="82"/>
        <v>23</v>
      </c>
      <c r="DS10" s="134">
        <f t="shared" si="82"/>
        <v>24</v>
      </c>
      <c r="DT10" s="134">
        <f t="shared" si="82"/>
        <v>25</v>
      </c>
      <c r="DU10" s="134">
        <f t="shared" si="82"/>
        <v>26</v>
      </c>
      <c r="DV10" s="134">
        <f t="shared" si="82"/>
        <v>27</v>
      </c>
      <c r="DW10" s="134">
        <f t="shared" si="82"/>
        <v>28</v>
      </c>
      <c r="DX10" s="134">
        <f t="shared" si="82"/>
        <v>29</v>
      </c>
      <c r="DY10" s="134">
        <f t="shared" si="82"/>
        <v>30</v>
      </c>
      <c r="DZ10" s="134">
        <f t="shared" si="82"/>
        <v>31</v>
      </c>
      <c r="EA10" s="134">
        <f t="shared" si="82"/>
        <v>32</v>
      </c>
      <c r="EB10" s="134">
        <f t="shared" si="82"/>
        <v>33</v>
      </c>
      <c r="EC10" s="134">
        <f t="shared" si="82"/>
        <v>34</v>
      </c>
      <c r="ED10" s="134">
        <f t="shared" si="82"/>
        <v>35</v>
      </c>
      <c r="EE10" s="134">
        <f t="shared" si="82"/>
        <v>36</v>
      </c>
      <c r="EF10" s="134">
        <f t="shared" si="82"/>
        <v>37</v>
      </c>
      <c r="EG10" s="134">
        <f t="shared" si="82"/>
        <v>38</v>
      </c>
      <c r="EH10" s="134">
        <f t="shared" si="82"/>
        <v>39</v>
      </c>
      <c r="EI10" s="145">
        <f t="shared" si="82"/>
        <v>40</v>
      </c>
      <c r="FI10"/>
    </row>
    <row r="11" spans="1:166" s="73" customFormat="1" ht="59.4" customHeight="1" thickBot="1" x14ac:dyDescent="0.35">
      <c r="B11" s="174" t="s">
        <v>467</v>
      </c>
      <c r="C11" s="253" t="s">
        <v>483</v>
      </c>
      <c r="D11" s="187" t="s">
        <v>418</v>
      </c>
      <c r="E11" s="199" t="s">
        <v>300</v>
      </c>
      <c r="F11" s="206" t="s">
        <v>417</v>
      </c>
      <c r="G11" s="190" t="s">
        <v>298</v>
      </c>
      <c r="H11" s="207" t="s">
        <v>299</v>
      </c>
      <c r="I11" s="188" t="s">
        <v>182</v>
      </c>
      <c r="J11" s="189" t="s">
        <v>301</v>
      </c>
      <c r="K11" s="190" t="s">
        <v>302</v>
      </c>
      <c r="L11" s="189" t="s">
        <v>482</v>
      </c>
      <c r="M11" s="189" t="s">
        <v>448</v>
      </c>
      <c r="N11" s="191" t="s">
        <v>422</v>
      </c>
      <c r="O11" s="192" t="s">
        <v>117</v>
      </c>
      <c r="P11" s="189" t="s">
        <v>116</v>
      </c>
      <c r="Q11" s="189" t="s">
        <v>289</v>
      </c>
      <c r="R11" s="189" t="s">
        <v>303</v>
      </c>
      <c r="S11" s="193" t="s">
        <v>304</v>
      </c>
      <c r="T11" s="192" t="s">
        <v>305</v>
      </c>
      <c r="U11" s="189" t="s">
        <v>306</v>
      </c>
      <c r="V11" s="189" t="s">
        <v>307</v>
      </c>
      <c r="W11" s="189" t="s">
        <v>308</v>
      </c>
      <c r="X11" s="193" t="s">
        <v>309</v>
      </c>
      <c r="Y11" s="194" t="s">
        <v>310</v>
      </c>
      <c r="Z11" s="195" t="s">
        <v>311</v>
      </c>
      <c r="AA11" s="192" t="s">
        <v>312</v>
      </c>
      <c r="AB11" s="189" t="s">
        <v>313</v>
      </c>
      <c r="AC11" s="189" t="s">
        <v>314</v>
      </c>
      <c r="AD11" s="193" t="s">
        <v>315</v>
      </c>
      <c r="AE11" s="192" t="s">
        <v>471</v>
      </c>
      <c r="AF11" s="189" t="s">
        <v>472</v>
      </c>
      <c r="AG11" s="189" t="s">
        <v>473</v>
      </c>
      <c r="AH11" s="189" t="s">
        <v>474</v>
      </c>
      <c r="AI11" s="189" t="s">
        <v>475</v>
      </c>
      <c r="AJ11" s="191" t="s">
        <v>476</v>
      </c>
      <c r="AK11" s="189" t="s">
        <v>477</v>
      </c>
      <c r="AL11" s="189" t="s">
        <v>478</v>
      </c>
      <c r="AM11" s="189" t="s">
        <v>479</v>
      </c>
      <c r="AN11" s="192" t="s">
        <v>316</v>
      </c>
      <c r="AO11" s="189" t="s">
        <v>317</v>
      </c>
      <c r="AP11" s="189" t="s">
        <v>318</v>
      </c>
      <c r="AQ11" s="189" t="s">
        <v>319</v>
      </c>
      <c r="AR11" s="189" t="s">
        <v>320</v>
      </c>
      <c r="AS11" s="189" t="s">
        <v>321</v>
      </c>
      <c r="AT11" s="189" t="s">
        <v>322</v>
      </c>
      <c r="AU11" s="189" t="s">
        <v>323</v>
      </c>
      <c r="AV11" s="189" t="s">
        <v>324</v>
      </c>
      <c r="AW11" s="189" t="s">
        <v>325</v>
      </c>
      <c r="AX11" s="189" t="s">
        <v>326</v>
      </c>
      <c r="AY11" s="189" t="s">
        <v>327</v>
      </c>
      <c r="AZ11" s="189" t="s">
        <v>328</v>
      </c>
      <c r="BA11" s="189" t="s">
        <v>329</v>
      </c>
      <c r="BB11" s="189" t="s">
        <v>330</v>
      </c>
      <c r="BC11" s="189" t="s">
        <v>331</v>
      </c>
      <c r="BD11" s="189" t="s">
        <v>332</v>
      </c>
      <c r="BE11" s="189" t="s">
        <v>333</v>
      </c>
      <c r="BF11" s="189" t="s">
        <v>334</v>
      </c>
      <c r="BG11" s="189" t="s">
        <v>335</v>
      </c>
      <c r="BH11" s="189" t="s">
        <v>336</v>
      </c>
      <c r="BI11" s="189" t="s">
        <v>337</v>
      </c>
      <c r="BJ11" s="189" t="s">
        <v>338</v>
      </c>
      <c r="BK11" s="189" t="s">
        <v>339</v>
      </c>
      <c r="BL11" s="189" t="s">
        <v>340</v>
      </c>
      <c r="BM11" s="189" t="s">
        <v>341</v>
      </c>
      <c r="BN11" s="189" t="s">
        <v>342</v>
      </c>
      <c r="BO11" s="189" t="s">
        <v>343</v>
      </c>
      <c r="BP11" s="189" t="s">
        <v>344</v>
      </c>
      <c r="BQ11" s="189" t="s">
        <v>345</v>
      </c>
      <c r="BR11" s="189" t="s">
        <v>346</v>
      </c>
      <c r="BS11" s="189" t="s">
        <v>347</v>
      </c>
      <c r="BT11" s="189" t="s">
        <v>348</v>
      </c>
      <c r="BU11" s="189" t="s">
        <v>349</v>
      </c>
      <c r="BV11" s="189" t="s">
        <v>350</v>
      </c>
      <c r="BW11" s="189" t="s">
        <v>351</v>
      </c>
      <c r="BX11" s="189" t="s">
        <v>352</v>
      </c>
      <c r="BY11" s="189" t="s">
        <v>353</v>
      </c>
      <c r="BZ11" s="189" t="s">
        <v>354</v>
      </c>
      <c r="CA11" s="189" t="s">
        <v>355</v>
      </c>
      <c r="CB11" s="189" t="s">
        <v>356</v>
      </c>
      <c r="CC11" s="189" t="s">
        <v>357</v>
      </c>
      <c r="CD11" s="189" t="s">
        <v>358</v>
      </c>
      <c r="CE11" s="189" t="s">
        <v>359</v>
      </c>
      <c r="CF11" s="189" t="s">
        <v>360</v>
      </c>
      <c r="CG11" s="189" t="s">
        <v>361</v>
      </c>
      <c r="CH11" s="189" t="s">
        <v>362</v>
      </c>
      <c r="CI11" s="189" t="s">
        <v>363</v>
      </c>
      <c r="CJ11" s="189" t="s">
        <v>364</v>
      </c>
      <c r="CK11" s="193" t="s">
        <v>365</v>
      </c>
      <c r="CL11" s="192" t="s">
        <v>366</v>
      </c>
      <c r="CM11" s="189" t="s">
        <v>367</v>
      </c>
      <c r="CN11" s="189" t="s">
        <v>368</v>
      </c>
      <c r="CO11" s="189" t="s">
        <v>369</v>
      </c>
      <c r="CP11" s="189" t="s">
        <v>370</v>
      </c>
      <c r="CQ11" s="189" t="s">
        <v>371</v>
      </c>
      <c r="CR11" s="189" t="s">
        <v>372</v>
      </c>
      <c r="CS11" s="189" t="s">
        <v>373</v>
      </c>
      <c r="CT11" s="189" t="s">
        <v>374</v>
      </c>
      <c r="CU11" s="189" t="s">
        <v>375</v>
      </c>
      <c r="CV11" s="189" t="s">
        <v>376</v>
      </c>
      <c r="CW11" s="189" t="s">
        <v>377</v>
      </c>
      <c r="CX11" s="189" t="s">
        <v>378</v>
      </c>
      <c r="CY11" s="189" t="s">
        <v>379</v>
      </c>
      <c r="CZ11" s="189" t="s">
        <v>380</v>
      </c>
      <c r="DA11" s="189" t="s">
        <v>381</v>
      </c>
      <c r="DB11" s="189" t="s">
        <v>382</v>
      </c>
      <c r="DC11" s="189" t="s">
        <v>383</v>
      </c>
      <c r="DD11" s="189" t="s">
        <v>384</v>
      </c>
      <c r="DE11" s="189" t="s">
        <v>385</v>
      </c>
      <c r="DF11" s="189" t="s">
        <v>386</v>
      </c>
      <c r="DG11" s="189" t="s">
        <v>387</v>
      </c>
      <c r="DH11" s="189" t="s">
        <v>388</v>
      </c>
      <c r="DI11" s="189" t="s">
        <v>389</v>
      </c>
      <c r="DJ11" s="193" t="s">
        <v>390</v>
      </c>
      <c r="DK11" s="192" t="s">
        <v>423</v>
      </c>
      <c r="DL11" s="189" t="s">
        <v>424</v>
      </c>
      <c r="DM11" s="189" t="s">
        <v>425</v>
      </c>
      <c r="DN11" s="189" t="s">
        <v>426</v>
      </c>
      <c r="DO11" s="189" t="s">
        <v>427</v>
      </c>
      <c r="DP11" s="189" t="s">
        <v>428</v>
      </c>
      <c r="DQ11" s="189" t="s">
        <v>429</v>
      </c>
      <c r="DR11" s="189" t="s">
        <v>430</v>
      </c>
      <c r="DS11" s="189" t="s">
        <v>431</v>
      </c>
      <c r="DT11" s="189" t="s">
        <v>432</v>
      </c>
      <c r="DU11" s="189" t="s">
        <v>433</v>
      </c>
      <c r="DV11" s="189" t="s">
        <v>434</v>
      </c>
      <c r="DW11" s="189" t="s">
        <v>435</v>
      </c>
      <c r="DX11" s="189" t="s">
        <v>436</v>
      </c>
      <c r="DY11" s="189" t="s">
        <v>437</v>
      </c>
      <c r="DZ11" s="189" t="s">
        <v>438</v>
      </c>
      <c r="EA11" s="189" t="s">
        <v>439</v>
      </c>
      <c r="EB11" s="189" t="s">
        <v>440</v>
      </c>
      <c r="EC11" s="189" t="s">
        <v>441</v>
      </c>
      <c r="ED11" s="189" t="s">
        <v>442</v>
      </c>
      <c r="EE11" s="189" t="s">
        <v>443</v>
      </c>
      <c r="EF11" s="189" t="s">
        <v>444</v>
      </c>
      <c r="EG11" s="189" t="s">
        <v>445</v>
      </c>
      <c r="EH11" s="189" t="s">
        <v>446</v>
      </c>
      <c r="EI11" s="193" t="s">
        <v>447</v>
      </c>
      <c r="EJ11" s="188" t="s">
        <v>391</v>
      </c>
      <c r="EK11" s="189" t="s">
        <v>392</v>
      </c>
      <c r="EL11" s="189" t="s">
        <v>393</v>
      </c>
      <c r="EM11" s="189" t="s">
        <v>394</v>
      </c>
      <c r="EN11" s="189" t="s">
        <v>395</v>
      </c>
      <c r="EO11" s="189" t="s">
        <v>396</v>
      </c>
      <c r="EP11" s="189" t="s">
        <v>397</v>
      </c>
      <c r="EQ11" s="189" t="s">
        <v>398</v>
      </c>
      <c r="ER11" s="189" t="s">
        <v>399</v>
      </c>
      <c r="ES11" s="189" t="s">
        <v>400</v>
      </c>
      <c r="ET11" s="189" t="s">
        <v>401</v>
      </c>
      <c r="EU11" s="189" t="s">
        <v>402</v>
      </c>
      <c r="EV11" s="189" t="s">
        <v>403</v>
      </c>
      <c r="EW11" s="189" t="s">
        <v>404</v>
      </c>
      <c r="EX11" s="189" t="s">
        <v>405</v>
      </c>
      <c r="EY11" s="189" t="s">
        <v>406</v>
      </c>
      <c r="EZ11" s="189" t="s">
        <v>407</v>
      </c>
      <c r="FA11" s="189" t="s">
        <v>408</v>
      </c>
      <c r="FB11" s="189" t="s">
        <v>409</v>
      </c>
      <c r="FC11" s="189" t="s">
        <v>410</v>
      </c>
      <c r="FD11" s="189" t="s">
        <v>411</v>
      </c>
      <c r="FE11" s="189" t="s">
        <v>412</v>
      </c>
      <c r="FF11" s="189" t="s">
        <v>413</v>
      </c>
      <c r="FG11" s="189" t="s">
        <v>414</v>
      </c>
      <c r="FH11" s="191" t="s">
        <v>415</v>
      </c>
      <c r="FI11" s="196" t="s">
        <v>416</v>
      </c>
      <c r="FJ11" s="197"/>
    </row>
    <row r="12" spans="1:166" s="128" customFormat="1" ht="15" thickBot="1" x14ac:dyDescent="0.35">
      <c r="A12"/>
      <c r="B12" s="128" t="str">
        <f ca="1">IF(celkem_formaci&gt;=D12,IF(AND((INDIRECT("'"&amp;data!B151&amp;"'!"&amp;ADDRESS(ROW('Přihláška č. 1'!$F$8),COLUMN('Přihláška č. 1'!$F$8),4),TRUE))=list_ok,COUNTIF(AA12:CK12,0)=0),"OK","ERR"),"")</f>
        <v/>
      </c>
      <c r="C12" s="254" t="str">
        <f t="shared" ref="C12:C13" si="83">HYPERLINK("#'Přihláška č. "&amp;D12&amp;"'!D4","..."&amp;D12&amp;"!")</f>
        <v>...1!</v>
      </c>
      <c r="D12" s="143">
        <v>1</v>
      </c>
      <c r="E12" s="249" t="str">
        <f t="shared" ref="E12:E36" si="84">IF(celkem_formaci&gt;=D12,D12&amp;"."&amp;" od "&amp;I12,"")</f>
        <v/>
      </c>
      <c r="F12" s="208"/>
      <c r="G12" s="209"/>
      <c r="H12" s="210"/>
      <c r="I12" s="211" t="str">
        <f t="shared" ref="I12" si="85">IF(celkem_formaci&gt;=D12,nazev_klubu,"")</f>
        <v/>
      </c>
      <c r="J12" s="212" t="str">
        <f t="shared" ref="J12" si="86">IF(celkem_formaci&gt;=D12,IFERROR(CONCATENATE(VLOOKUP(T12,tabulka_zkratky_soutezni_kategorie,2,0)," ",VLOOKUP(U12,tabulka_zkratky_vekova_kategorie,2,0)," ",V12),chyba_zkratky_soutezni_kategorie),"")</f>
        <v/>
      </c>
      <c r="K12" s="213"/>
      <c r="L12" s="242" t="str" cm="1">
        <f t="array" aca="1" ref="L12" ca="1">IF(celkem_formaci&gt;=D12,INDIRECT("'"&amp;data!B151&amp;"'!"&amp;ADDRESS(ROW('Přihláška č. 1'!$D$12),COLUMN('Přihláška č. 1'!$D$12),4),TRUE),"")</f>
        <v/>
      </c>
      <c r="M12" s="214" t="str">
        <f t="shared" ref="M12" si="87">IF(celkem_formaci&gt;=D12,IF(O12=1,CL12,IF(O12=2,CL12&amp;", "&amp;CM12,IF(O12=3,CL12&amp;", "&amp;CM12&amp;", "&amp;CN12,""))),"")</f>
        <v/>
      </c>
      <c r="N12" s="215" t="str">
        <f t="shared" ref="N12" si="88">IF(celkem_formaci&gt;=D12,IF(O12=1,DK12,IF(O12=2,DK12&amp;", "&amp;DL12,IF(O12=3,DK12&amp;", "&amp;DL12&amp;", "&amp;DM12,""))),"")</f>
        <v/>
      </c>
      <c r="O12" s="216" t="str" cm="1">
        <f t="array" aca="1" ref="O12" ca="1">IF(celkem_formaci&gt;=D12,INDIRECT("'"&amp;data!B151&amp;"'!"&amp;ADDRESS(ROW('Přihláška č. 1'!$D$6),COLUMN('Přihláška č. 1'!$D$6),4),TRUE),"")</f>
        <v/>
      </c>
      <c r="P12" s="212" t="str">
        <f ca="1">IF(celkem_formaci&gt;=D12,COUNTIF(INDIRECT("'"&amp;data!B151&amp;"'!"&amp;ADDRESS(ROW('Přihláška č. 1'!$E$9),COLUMN('Přihláška č. 1'!$E$9),4),TRUE),"*")+COUNTIF(INDIRECT("'"&amp;data!B151&amp;"'!"&amp;ADDRESS(ROW('Přihláška č. 1'!$E$10),COLUMN('Přihláška č. 1'!$E$10),4),TRUE),"*"),"")</f>
        <v/>
      </c>
      <c r="Q12" s="212" t="str">
        <f t="shared" ref="Q12" si="89">IF(celkem_formaci&gt;=D12,COUNTIF(AC12:AD12,"ano"),"")</f>
        <v/>
      </c>
      <c r="R12" s="212" t="str">
        <f t="shared" ref="R12" si="90">IF(celkem_formaci&gt;=D12,P12-Q12,"")</f>
        <v/>
      </c>
      <c r="S12" s="217" t="str">
        <f t="shared" ref="S12" si="91">IF(celkem_formaci&gt;=D12,O12+R12,"")</f>
        <v/>
      </c>
      <c r="T12" s="216" t="str" cm="1">
        <f t="array" aca="1" ref="T12" ca="1">IF(celkem_formaci&gt;=D12,INDIRECT("'"&amp;data!B151&amp;"'!"&amp;ADDRESS(ROW('Přihláška č. 1'!$D$4),COLUMN('Přihláška č. 1'!$D$4),4),TRUE),"")</f>
        <v/>
      </c>
      <c r="U12" s="212" t="str" cm="1">
        <f t="array" aca="1" ref="U12" ca="1">IF(celkem_formaci&gt;=D12,INDIRECT("'"&amp;data!B151&amp;"'!"&amp;ADDRESS(ROW('Přihláška č. 1'!$D$13),COLUMN('Přihláška č. 1'!$D$13),4),TRUE),"")</f>
        <v/>
      </c>
      <c r="V12" s="212" t="str" cm="1">
        <f t="array" aca="1" ref="V12" ca="1">IF(celkem_formaci&gt;=D12,INDIRECT("'"&amp;data!B151&amp;"'!"&amp;ADDRESS(ROW('Přihláška č. 1'!$D$5),COLUMN('Přihláška č. 1'!$D$5),4),TRUE),"")</f>
        <v/>
      </c>
      <c r="W12" s="212" t="str">
        <f ca="1">IF(celkem_formaci&gt;=D12,IF(INDIRECT("'"&amp;data!B151&amp;"'!"&amp;ADDRESS(ROW('Přihláška č. 1'!$D$8),COLUMN('Přihláška č. 1'!$D$8),4),TRUE)="","",INDIRECT("'"&amp;data!B151&amp;"'!"&amp;ADDRESS(ROW('Přihláška č. 1'!$D$8),COLUMN('Přihláška č. 1'!$D$8),4),TRUE)),"")</f>
        <v/>
      </c>
      <c r="X12" s="218" t="str">
        <f ca="1">IF(celkem_formaci&gt;=D12,INDIRECT("'"&amp;data!B151&amp;"'!"&amp;ADDRESS(ROW('Přihláška č. 1'!$D$7),COLUMN('Přihláška č. 1'!$D$7),4),TRUE)/60,"")</f>
        <v/>
      </c>
      <c r="Y12" s="219"/>
      <c r="Z12" s="220"/>
      <c r="AA12" s="216" t="str">
        <f ca="1">IF(celkem_formaci&gt;=D12,IF(P12&gt;=1,INDIRECT("'"&amp;data!B151&amp;"'!"&amp;ADDRESS(ROW('Přihláška č. 1'!$E$9),COLUMN('Přihláška č. 1'!$E$9),4),TRUE),""),"")</f>
        <v/>
      </c>
      <c r="AB12" s="212" t="str" cm="1">
        <f t="array" aca="1" ref="AB12" ca="1">IF(celkem_formaci&gt;=D12,IF(P12&gt;=2,INDIRECT("'"&amp;data!B151&amp;"'!"&amp;ADDRESS(ROW('Přihláška č. 1'!$E$10),COLUMN('Přihláška č. 1'!$E$10),4),TRUE),""),"")</f>
        <v/>
      </c>
      <c r="AC12" s="212" t="str">
        <f t="shared" ref="AC12" si="92">IF(celkem_formaci&gt;=D12,IF(P12&gt;=1,IF(COUNTIF(EJ12:FH12,AA12)&gt;=1,"ano","ne"),""),"")</f>
        <v/>
      </c>
      <c r="AD12" s="217" t="str">
        <f t="shared" ref="AD12" si="93">IF(celkem_formaci&gt;=D12,IF(P12=2,IF(COUNTIF(EJ12:FH12,AB12)&gt;=1,"ano","ne"),""),"")</f>
        <v/>
      </c>
      <c r="AE12" s="216" t="str">
        <f t="shared" ref="AE12:AE36" si="94">IF(celkem_formaci&gt;=D12,IF(OR(O12=1,O12=2,O12=3),AN12&amp;" "&amp;LEFT(AO12,1)&amp;".",""),"")</f>
        <v/>
      </c>
      <c r="AF12" s="212" t="str">
        <f t="shared" ref="AF12" si="95">IF(celkem_formaci&gt;=D12,IF(OR(O12=2,O12=3),AP12&amp;" "&amp;LEFT(AQ12,1)&amp;".",""),"")</f>
        <v/>
      </c>
      <c r="AG12" s="212" t="str">
        <f t="shared" ref="AG12" si="96">IF(celkem_formaci&gt;=D12,IF(OR(O12=3),AR12&amp;" "&amp;LEFT(AS12,1)&amp;".",""),"")</f>
        <v/>
      </c>
      <c r="AH12" s="212" t="str">
        <f t="shared" ref="AH12:AH36" si="97">IF(celkem_formaci&gt;=D12,IF(OR(O12=1,O12=2,O12=3),AO12&amp;" "&amp;LEFT(AN12,1)&amp;".",""),"")</f>
        <v/>
      </c>
      <c r="AI12" s="212" t="str">
        <f t="shared" ref="AI12" si="98">IF(celkem_formaci&gt;=D12,IF(OR(O12=2,O12=3),AQ12&amp;" "&amp;LEFT(AP12,1)&amp;".",""),"")</f>
        <v/>
      </c>
      <c r="AJ12" s="221" t="str">
        <f t="shared" ref="AJ12" si="99">IF(celkem_formaci&gt;=D12,IF(OR(O12=3),AS12&amp;" "&amp;LEFT(AR12,1)&amp;".",""),"")</f>
        <v/>
      </c>
      <c r="AK12" s="212" t="str">
        <f t="shared" ref="AK12:AK36" si="100">IF(celkem_formaci&gt;=D12,IF(O12=1,AE12,IF(O12=2,AE12&amp;", "&amp;AF12,IF(O12=3,AE12&amp;", "&amp;AF12&amp;", "&amp;AG12,""))),"")</f>
        <v/>
      </c>
      <c r="AL12" s="212" t="str">
        <f t="shared" ref="AL12:AL36" si="101">IF(celkem_formaci&gt;=D12,IF(O12=1,AH12,IF(O12=2,AH12&amp;", "&amp;AI12,IF(O12=3,AH12&amp;", "&amp;AI12&amp;", "&amp;AJ12,""))),"")</f>
        <v/>
      </c>
      <c r="AM12" s="222" t="str">
        <f t="shared" ref="AM12:AM36" si="102">IF(celkem_formaci&gt;=D12,IF(O12=1,EJ12,IF(O12=2,EJ12&amp;", "&amp;EK12,IF(O12=3,EJ12&amp;", "&amp;EK12&amp;", "&amp;EL12,""))),"")</f>
        <v/>
      </c>
      <c r="AN12" s="216" t="str">
        <f ca="1">IF(celkem_formaci&gt;=$D12,IF($O12&gt;=AN$9,INDIRECT("'"&amp;data!$B151&amp;"'!"&amp;$AN$8&amp;AN$10,TRUE),""),"")</f>
        <v/>
      </c>
      <c r="AO12" s="212" t="str">
        <f ca="1">IF(celkem_formaci&gt;=$D12,IF($O12&gt;=AO$9,INDIRECT("'"&amp;data!$B151&amp;"'!"&amp;$AO$8&amp;AO$10,TRUE),""),"")</f>
        <v/>
      </c>
      <c r="AP12" s="212" t="str">
        <f ca="1">IF(celkem_formaci&gt;=$D12,IF($O12&gt;=AP$9,INDIRECT("'"&amp;data!$B151&amp;"'!"&amp;$AN$8&amp;AP$10,TRUE),""),"")</f>
        <v/>
      </c>
      <c r="AQ12" s="212" t="str">
        <f ca="1">IF(celkem_formaci&gt;=$D12,IF($O12&gt;=AQ$9,INDIRECT("'"&amp;data!$B151&amp;"'!"&amp;$AO$8&amp;AQ$10,TRUE),""),"")</f>
        <v/>
      </c>
      <c r="AR12" s="212" t="str">
        <f ca="1">IF(celkem_formaci&gt;=$D12,IF($O12&gt;=AR$9,INDIRECT("'"&amp;data!$B151&amp;"'!"&amp;$AN$8&amp;AR$10,TRUE),""),"")</f>
        <v/>
      </c>
      <c r="AS12" s="212" t="str">
        <f ca="1">IF(celkem_formaci&gt;=$D12,IF($O12&gt;=AS$9,INDIRECT("'"&amp;data!$B151&amp;"'!"&amp;$AO$8&amp;AS$10,TRUE),""),"")</f>
        <v/>
      </c>
      <c r="AT12" s="212" t="str">
        <f ca="1">IF(celkem_formaci&gt;=$D12,IF($O12&gt;=AT$9,INDIRECT("'"&amp;data!$B151&amp;"'!"&amp;$AN$8&amp;AT$10,TRUE),""),"")</f>
        <v/>
      </c>
      <c r="AU12" s="212" t="str">
        <f ca="1">IF(celkem_formaci&gt;=$D12,IF($O12&gt;=AU$9,INDIRECT("'"&amp;data!$B151&amp;"'!"&amp;$AO$8&amp;AU$10,TRUE),""),"")</f>
        <v/>
      </c>
      <c r="AV12" s="212" t="str">
        <f ca="1">IF(celkem_formaci&gt;=$D12,IF($O12&gt;=AV$9,INDIRECT("'"&amp;data!$B151&amp;"'!"&amp;$AN$8&amp;AV$10,TRUE),""),"")</f>
        <v/>
      </c>
      <c r="AW12" s="212" t="str">
        <f ca="1">IF(celkem_formaci&gt;=$D12,IF($O12&gt;=AW$9,INDIRECT("'"&amp;data!$B151&amp;"'!"&amp;$AO$8&amp;AW$10,TRUE),""),"")</f>
        <v/>
      </c>
      <c r="AX12" s="212" t="str">
        <f ca="1">IF(celkem_formaci&gt;=$D12,IF($O12&gt;=AX$9,INDIRECT("'"&amp;data!$B151&amp;"'!"&amp;$AN$8&amp;AX$10,TRUE),""),"")</f>
        <v/>
      </c>
      <c r="AY12" s="212" t="str">
        <f ca="1">IF(celkem_formaci&gt;=$D12,IF($O12&gt;=AY$9,INDIRECT("'"&amp;data!$B151&amp;"'!"&amp;$AO$8&amp;AY$10,TRUE),""),"")</f>
        <v/>
      </c>
      <c r="AZ12" s="212" t="str">
        <f ca="1">IF(celkem_formaci&gt;=$D12,IF($O12&gt;=AZ$9,INDIRECT("'"&amp;data!$B151&amp;"'!"&amp;$AN$8&amp;AZ$10,TRUE),""),"")</f>
        <v/>
      </c>
      <c r="BA12" s="212" t="str">
        <f ca="1">IF(celkem_formaci&gt;=$D12,IF($O12&gt;=BA$9,INDIRECT("'"&amp;data!$B151&amp;"'!"&amp;$AO$8&amp;BA$10,TRUE),""),"")</f>
        <v/>
      </c>
      <c r="BB12" s="212" t="str">
        <f ca="1">IF(celkem_formaci&gt;=$D12,IF($O12&gt;=BB$9,INDIRECT("'"&amp;data!$B151&amp;"'!"&amp;$AN$8&amp;BB$10,TRUE),""),"")</f>
        <v/>
      </c>
      <c r="BC12" s="212" t="str">
        <f ca="1">IF(celkem_formaci&gt;=$D12,IF($O12&gt;=BC$9,INDIRECT("'"&amp;data!$B151&amp;"'!"&amp;$AO$8&amp;BC$10,TRUE),""),"")</f>
        <v/>
      </c>
      <c r="BD12" s="212" t="str">
        <f ca="1">IF(celkem_formaci&gt;=$D12,IF($O12&gt;=BD$9,INDIRECT("'"&amp;data!$B151&amp;"'!"&amp;$AN$8&amp;BD$10,TRUE),""),"")</f>
        <v/>
      </c>
      <c r="BE12" s="212" t="str">
        <f ca="1">IF(celkem_formaci&gt;=$D12,IF($O12&gt;=BE$9,INDIRECT("'"&amp;data!$B151&amp;"'!"&amp;$AO$8&amp;BE$10,TRUE),""),"")</f>
        <v/>
      </c>
      <c r="BF12" s="212" t="str">
        <f ca="1">IF(celkem_formaci&gt;=$D12,IF($O12&gt;=BF$9,INDIRECT("'"&amp;data!$B151&amp;"'!"&amp;$AN$8&amp;BF$10,TRUE),""),"")</f>
        <v/>
      </c>
      <c r="BG12" s="212" t="str">
        <f ca="1">IF(celkem_formaci&gt;=$D12,IF($O12&gt;=BG$9,INDIRECT("'"&amp;data!$B151&amp;"'!"&amp;$AO$8&amp;BG$10,TRUE),""),"")</f>
        <v/>
      </c>
      <c r="BH12" s="212" t="str">
        <f ca="1">IF(celkem_formaci&gt;=$D12,IF($O12&gt;=BH$9,INDIRECT("'"&amp;data!$B151&amp;"'!"&amp;$AN$8&amp;BH$10,TRUE),""),"")</f>
        <v/>
      </c>
      <c r="BI12" s="212" t="str">
        <f ca="1">IF(celkem_formaci&gt;=$D12,IF($O12&gt;=BI$9,INDIRECT("'"&amp;data!$B151&amp;"'!"&amp;$AO$8&amp;BI$10,TRUE),""),"")</f>
        <v/>
      </c>
      <c r="BJ12" s="212" t="str">
        <f ca="1">IF(celkem_formaci&gt;=$D12,IF($O12&gt;=BJ$9,INDIRECT("'"&amp;data!$B151&amp;"'!"&amp;$AN$8&amp;BJ$10,TRUE),""),"")</f>
        <v/>
      </c>
      <c r="BK12" s="212" t="str">
        <f ca="1">IF(celkem_formaci&gt;=$D12,IF($O12&gt;=BK$9,INDIRECT("'"&amp;data!$B151&amp;"'!"&amp;$AO$8&amp;BK$10,TRUE),""),"")</f>
        <v/>
      </c>
      <c r="BL12" s="212" t="str">
        <f ca="1">IF(celkem_formaci&gt;=$D12,IF($O12&gt;=BL$9,INDIRECT("'"&amp;data!$B151&amp;"'!"&amp;$AN$8&amp;BL$10,TRUE),""),"")</f>
        <v/>
      </c>
      <c r="BM12" s="212" t="str">
        <f ca="1">IF(celkem_formaci&gt;=$D12,IF($O12&gt;=BM$9,INDIRECT("'"&amp;data!$B151&amp;"'!"&amp;$AO$8&amp;BM$10,TRUE),""),"")</f>
        <v/>
      </c>
      <c r="BN12" s="212" t="str">
        <f ca="1">IF(celkem_formaci&gt;=$D12,IF($O12&gt;=BN$9,INDIRECT("'"&amp;data!$B151&amp;"'!"&amp;$AN$8&amp;BN$10,TRUE),""),"")</f>
        <v/>
      </c>
      <c r="BO12" s="212" t="str">
        <f ca="1">IF(celkem_formaci&gt;=$D12,IF($O12&gt;=BO$9,INDIRECT("'"&amp;data!$B151&amp;"'!"&amp;$AO$8&amp;BO$10,TRUE),""),"")</f>
        <v/>
      </c>
      <c r="BP12" s="212" t="str">
        <f ca="1">IF(celkem_formaci&gt;=$D12,IF($O12&gt;=BP$9,INDIRECT("'"&amp;data!$B151&amp;"'!"&amp;$AN$8&amp;BP$10,TRUE),""),"")</f>
        <v/>
      </c>
      <c r="BQ12" s="212" t="str">
        <f ca="1">IF(celkem_formaci&gt;=$D12,IF($O12&gt;=BQ$9,INDIRECT("'"&amp;data!$B151&amp;"'!"&amp;$AO$8&amp;BQ$10,TRUE),""),"")</f>
        <v/>
      </c>
      <c r="BR12" s="212" t="str">
        <f ca="1">IF(celkem_formaci&gt;=$D12,IF($O12&gt;=BR$9,INDIRECT("'"&amp;data!$B151&amp;"'!"&amp;$AN$8&amp;BR$10,TRUE),""),"")</f>
        <v/>
      </c>
      <c r="BS12" s="212" t="str">
        <f ca="1">IF(celkem_formaci&gt;=$D12,IF($O12&gt;=BS$9,INDIRECT("'"&amp;data!$B151&amp;"'!"&amp;$AO$8&amp;BS$10,TRUE),""),"")</f>
        <v/>
      </c>
      <c r="BT12" s="212" t="str">
        <f ca="1">IF(celkem_formaci&gt;=$D12,IF($O12&gt;=BT$9,INDIRECT("'"&amp;data!$B151&amp;"'!"&amp;$AN$8&amp;BT$10,TRUE),""),"")</f>
        <v/>
      </c>
      <c r="BU12" s="212" t="str">
        <f ca="1">IF(celkem_formaci&gt;=$D12,IF($O12&gt;=BU$9,INDIRECT("'"&amp;data!$B151&amp;"'!"&amp;$AO$8&amp;BU$10,TRUE),""),"")</f>
        <v/>
      </c>
      <c r="BV12" s="212" t="str">
        <f ca="1">IF(celkem_formaci&gt;=$D12,IF($O12&gt;=BV$9,INDIRECT("'"&amp;data!$B151&amp;"'!"&amp;$AN$8&amp;BV$10,TRUE),""),"")</f>
        <v/>
      </c>
      <c r="BW12" s="212" t="str">
        <f ca="1">IF(celkem_formaci&gt;=$D12,IF($O12&gt;=BW$9,INDIRECT("'"&amp;data!$B151&amp;"'!"&amp;$AO$8&amp;BW$10,TRUE),""),"")</f>
        <v/>
      </c>
      <c r="BX12" s="212" t="str">
        <f ca="1">IF(celkem_formaci&gt;=$D12,IF($O12&gt;=BX$9,INDIRECT("'"&amp;data!$B151&amp;"'!"&amp;$AN$8&amp;BX$10,TRUE),""),"")</f>
        <v/>
      </c>
      <c r="BY12" s="212" t="str">
        <f ca="1">IF(celkem_formaci&gt;=$D12,IF($O12&gt;=BY$9,INDIRECT("'"&amp;data!$B151&amp;"'!"&amp;$AO$8&amp;BY$10,TRUE),""),"")</f>
        <v/>
      </c>
      <c r="BZ12" s="212" t="str">
        <f ca="1">IF(celkem_formaci&gt;=$D12,IF($O12&gt;=BZ$9,INDIRECT("'"&amp;data!$B151&amp;"'!"&amp;$AN$8&amp;BZ$10,TRUE),""),"")</f>
        <v/>
      </c>
      <c r="CA12" s="212" t="str">
        <f ca="1">IF(celkem_formaci&gt;=$D12,IF($O12&gt;=CA$9,INDIRECT("'"&amp;data!$B151&amp;"'!"&amp;$AO$8&amp;CA$10,TRUE),""),"")</f>
        <v/>
      </c>
      <c r="CB12" s="212" t="str">
        <f ca="1">IF(celkem_formaci&gt;=$D12,IF($O12&gt;=CB$9,INDIRECT("'"&amp;data!$B151&amp;"'!"&amp;$AN$8&amp;CB$10,TRUE),""),"")</f>
        <v/>
      </c>
      <c r="CC12" s="212" t="str">
        <f ca="1">IF(celkem_formaci&gt;=$D12,IF($O12&gt;=CC$9,INDIRECT("'"&amp;data!$B151&amp;"'!"&amp;$AO$8&amp;CC$10,TRUE),""),"")</f>
        <v/>
      </c>
      <c r="CD12" s="212" t="str">
        <f ca="1">IF(celkem_formaci&gt;=$D12,IF($O12&gt;=CD$9,INDIRECT("'"&amp;data!$B151&amp;"'!"&amp;$AN$8&amp;CD$10,TRUE),""),"")</f>
        <v/>
      </c>
      <c r="CE12" s="212" t="str">
        <f ca="1">IF(celkem_formaci&gt;=$D12,IF($O12&gt;=CE$9,INDIRECT("'"&amp;data!$B151&amp;"'!"&amp;$AO$8&amp;CE$10,TRUE),""),"")</f>
        <v/>
      </c>
      <c r="CF12" s="212" t="str">
        <f ca="1">IF(celkem_formaci&gt;=$D12,IF($O12&gt;=CF$9,INDIRECT("'"&amp;data!$B151&amp;"'!"&amp;$AN$8&amp;CF$10,TRUE),""),"")</f>
        <v/>
      </c>
      <c r="CG12" s="212" t="str">
        <f ca="1">IF(celkem_formaci&gt;=$D12,IF($O12&gt;=CG$9,INDIRECT("'"&amp;data!$B151&amp;"'!"&amp;$AO$8&amp;CG$10,TRUE),""),"")</f>
        <v/>
      </c>
      <c r="CH12" s="212" t="str">
        <f ca="1">IF(celkem_formaci&gt;=$D12,IF($O12&gt;=CH$9,INDIRECT("'"&amp;data!$B151&amp;"'!"&amp;$AN$8&amp;CH$10,TRUE),""),"")</f>
        <v/>
      </c>
      <c r="CI12" s="212" t="str">
        <f ca="1">IF(celkem_formaci&gt;=$D12,IF($O12&gt;=CI$9,INDIRECT("'"&amp;data!$B151&amp;"'!"&amp;$AO$8&amp;CI$10,TRUE),""),"")</f>
        <v/>
      </c>
      <c r="CJ12" s="212" t="str">
        <f ca="1">IF(celkem_formaci&gt;=$D12,IF($O12&gt;=CJ$9,INDIRECT("'"&amp;data!$B151&amp;"'!"&amp;$AN$8&amp;CJ$10,TRUE),""),"")</f>
        <v/>
      </c>
      <c r="CK12" s="217" t="str">
        <f ca="1">IF(celkem_formaci&gt;=$D12,IF($O12&gt;=CK$9,INDIRECT("'"&amp;data!$B151&amp;"'!"&amp;$AO$8&amp;CK$10,TRUE),""),"")</f>
        <v/>
      </c>
      <c r="CL12" s="216" t="str">
        <f ca="1">IF(celkem_formaci&gt;=$D12,IF($O12&gt;=CL$9,INDIRECT("'"&amp;data!$B151&amp;"'!"&amp;$AP$8&amp;CL$10,TRUE),""),"")</f>
        <v/>
      </c>
      <c r="CM12" s="212" t="str">
        <f ca="1">IF(celkem_formaci&gt;=$D12,IF($O12&gt;=CM$9,INDIRECT("'"&amp;data!$B151&amp;"'!"&amp;$AP$8&amp;CM$10,TRUE),""),"")</f>
        <v/>
      </c>
      <c r="CN12" s="212" t="str">
        <f ca="1">IF(celkem_formaci&gt;=$D12,IF($O12&gt;=CN$9,INDIRECT("'"&amp;data!$B151&amp;"'!"&amp;$AP$8&amp;CN$10,TRUE),""),"")</f>
        <v/>
      </c>
      <c r="CO12" s="212" t="str">
        <f ca="1">IF(celkem_formaci&gt;=$D12,IF($O12&gt;=CO$9,INDIRECT("'"&amp;data!$B151&amp;"'!"&amp;$AP$8&amp;CO$10,TRUE),""),"")</f>
        <v/>
      </c>
      <c r="CP12" s="212" t="str">
        <f ca="1">IF(celkem_formaci&gt;=$D12,IF($O12&gt;=CP$9,INDIRECT("'"&amp;data!$B151&amp;"'!"&amp;$AP$8&amp;CP$10,TRUE),""),"")</f>
        <v/>
      </c>
      <c r="CQ12" s="212" t="str">
        <f ca="1">IF(celkem_formaci&gt;=$D12,IF($O12&gt;=CQ$9,INDIRECT("'"&amp;data!$B151&amp;"'!"&amp;$AP$8&amp;CQ$10,TRUE),""),"")</f>
        <v/>
      </c>
      <c r="CR12" s="212" t="str">
        <f ca="1">IF(celkem_formaci&gt;=$D12,IF($O12&gt;=CR$9,INDIRECT("'"&amp;data!$B151&amp;"'!"&amp;$AP$8&amp;CR$10,TRUE),""),"")</f>
        <v/>
      </c>
      <c r="CS12" s="212" t="str">
        <f ca="1">IF(celkem_formaci&gt;=$D12,IF($O12&gt;=CS$9,INDIRECT("'"&amp;data!$B151&amp;"'!"&amp;$AP$8&amp;CS$10,TRUE),""),"")</f>
        <v/>
      </c>
      <c r="CT12" s="212" t="str">
        <f ca="1">IF(celkem_formaci&gt;=$D12,IF($O12&gt;=CT$9,INDIRECT("'"&amp;data!$B151&amp;"'!"&amp;$AP$8&amp;CT$10,TRUE),""),"")</f>
        <v/>
      </c>
      <c r="CU12" s="212" t="str">
        <f ca="1">IF(celkem_formaci&gt;=$D12,IF($O12&gt;=CU$9,INDIRECT("'"&amp;data!$B151&amp;"'!"&amp;$AP$8&amp;CU$10,TRUE),""),"")</f>
        <v/>
      </c>
      <c r="CV12" s="212" t="str">
        <f ca="1">IF(celkem_formaci&gt;=$D12,IF($O12&gt;=CV$9,INDIRECT("'"&amp;data!$B151&amp;"'!"&amp;$AP$8&amp;CV$10,TRUE),""),"")</f>
        <v/>
      </c>
      <c r="CW12" s="212" t="str">
        <f ca="1">IF(celkem_formaci&gt;=$D12,IF($O12&gt;=CW$9,INDIRECT("'"&amp;data!$B151&amp;"'!"&amp;$AP$8&amp;CW$10,TRUE),""),"")</f>
        <v/>
      </c>
      <c r="CX12" s="212" t="str">
        <f ca="1">IF(celkem_formaci&gt;=$D12,IF($O12&gt;=CX$9,INDIRECT("'"&amp;data!$B151&amp;"'!"&amp;$AP$8&amp;CX$10,TRUE),""),"")</f>
        <v/>
      </c>
      <c r="CY12" s="212" t="str">
        <f ca="1">IF(celkem_formaci&gt;=$D12,IF($O12&gt;=CY$9,INDIRECT("'"&amp;data!$B151&amp;"'!"&amp;$AP$8&amp;CY$10,TRUE),""),"")</f>
        <v/>
      </c>
      <c r="CZ12" s="212" t="str">
        <f ca="1">IF(celkem_formaci&gt;=$D12,IF($O12&gt;=CZ$9,INDIRECT("'"&amp;data!$B151&amp;"'!"&amp;$AP$8&amp;CZ$10,TRUE),""),"")</f>
        <v/>
      </c>
      <c r="DA12" s="212" t="str">
        <f ca="1">IF(celkem_formaci&gt;=$D12,IF($O12&gt;=DA$9,INDIRECT("'"&amp;data!$B151&amp;"'!"&amp;$AP$8&amp;DA$10,TRUE),""),"")</f>
        <v/>
      </c>
      <c r="DB12" s="212" t="str">
        <f ca="1">IF(celkem_formaci&gt;=$D12,IF($O12&gt;=DB$9,INDIRECT("'"&amp;data!$B151&amp;"'!"&amp;$AP$8&amp;DB$10,TRUE),""),"")</f>
        <v/>
      </c>
      <c r="DC12" s="212" t="str">
        <f ca="1">IF(celkem_formaci&gt;=$D12,IF($O12&gt;=DC$9,INDIRECT("'"&amp;data!$B151&amp;"'!"&amp;$AP$8&amp;DC$10,TRUE),""),"")</f>
        <v/>
      </c>
      <c r="DD12" s="212" t="str">
        <f ca="1">IF(celkem_formaci&gt;=$D12,IF($O12&gt;=DD$9,INDIRECT("'"&amp;data!$B151&amp;"'!"&amp;$AP$8&amp;DD$10,TRUE),""),"")</f>
        <v/>
      </c>
      <c r="DE12" s="212" t="str">
        <f ca="1">IF(celkem_formaci&gt;=$D12,IF($O12&gt;=DE$9,INDIRECT("'"&amp;data!$B151&amp;"'!"&amp;$AP$8&amp;DE$10,TRUE),""),"")</f>
        <v/>
      </c>
      <c r="DF12" s="212" t="str">
        <f ca="1">IF(celkem_formaci&gt;=$D12,IF($O12&gt;=DF$9,INDIRECT("'"&amp;data!$B151&amp;"'!"&amp;$AP$8&amp;DF$10,TRUE),""),"")</f>
        <v/>
      </c>
      <c r="DG12" s="212" t="str">
        <f ca="1">IF(celkem_formaci&gt;=$D12,IF($O12&gt;=DG$9,INDIRECT("'"&amp;data!$B151&amp;"'!"&amp;$AP$8&amp;DG$10,TRUE),""),"")</f>
        <v/>
      </c>
      <c r="DH12" s="212" t="str">
        <f ca="1">IF(celkem_formaci&gt;=$D12,IF($O12&gt;=DH$9,INDIRECT("'"&amp;data!$B151&amp;"'!"&amp;$AP$8&amp;DH$10,TRUE),""),"")</f>
        <v/>
      </c>
      <c r="DI12" s="212" t="str">
        <f ca="1">IF(celkem_formaci&gt;=$D12,IF($O12&gt;=DI$9,INDIRECT("'"&amp;data!$B151&amp;"'!"&amp;$AP$8&amp;DI$10,TRUE),""),"")</f>
        <v/>
      </c>
      <c r="DJ12" s="217" t="str">
        <f ca="1">IF(celkem_formaci&gt;=$D12,IF($O12&gt;=DJ$9,INDIRECT("'"&amp;data!$B151&amp;"'!"&amp;$AP$8&amp;DJ$10,TRUE),""),"")</f>
        <v/>
      </c>
      <c r="DK12" s="216" t="str">
        <f ca="1">IF(celkem_formaci&gt;=$D12,IF($O12&gt;=DK$9,INDIRECT("'"&amp;data!$B151&amp;"'!"&amp;$AQ$8&amp;DK$10,TRUE),""),"")</f>
        <v/>
      </c>
      <c r="DL12" s="212" t="str">
        <f ca="1">IF(celkem_formaci&gt;=$D12,IF($O12&gt;=DL$9,INDIRECT("'"&amp;data!$B151&amp;"'!"&amp;$AQ$8&amp;DL$10,TRUE),""),"")</f>
        <v/>
      </c>
      <c r="DM12" s="212" t="str">
        <f ca="1">IF(celkem_formaci&gt;=$D12,IF($O12&gt;=DM$9,INDIRECT("'"&amp;data!$B151&amp;"'!"&amp;$AQ$8&amp;DM$10,TRUE),""),"")</f>
        <v/>
      </c>
      <c r="DN12" s="212" t="str">
        <f ca="1">IF(celkem_formaci&gt;=$D12,IF($O12&gt;=DN$9,INDIRECT("'"&amp;data!$B151&amp;"'!"&amp;$AQ$8&amp;DN$10,TRUE),""),"")</f>
        <v/>
      </c>
      <c r="DO12" s="212" t="str">
        <f ca="1">IF(celkem_formaci&gt;=$D12,IF($O12&gt;=DO$9,INDIRECT("'"&amp;data!$B151&amp;"'!"&amp;$AQ$8&amp;DO$10,TRUE),""),"")</f>
        <v/>
      </c>
      <c r="DP12" s="212" t="str">
        <f ca="1">IF(celkem_formaci&gt;=$D12,IF($O12&gt;=DP$9,INDIRECT("'"&amp;data!$B151&amp;"'!"&amp;$AQ$8&amp;DP$10,TRUE),""),"")</f>
        <v/>
      </c>
      <c r="DQ12" s="212" t="str">
        <f ca="1">IF(celkem_formaci&gt;=$D12,IF($O12&gt;=DQ$9,INDIRECT("'"&amp;data!$B151&amp;"'!"&amp;$AQ$8&amp;DQ$10,TRUE),""),"")</f>
        <v/>
      </c>
      <c r="DR12" s="212" t="str">
        <f ca="1">IF(celkem_formaci&gt;=$D12,IF($O12&gt;=DR$9,INDIRECT("'"&amp;data!$B151&amp;"'!"&amp;$AQ$8&amp;DR$10,TRUE),""),"")</f>
        <v/>
      </c>
      <c r="DS12" s="212" t="str">
        <f ca="1">IF(celkem_formaci&gt;=$D12,IF($O12&gt;=DS$9,INDIRECT("'"&amp;data!$B151&amp;"'!"&amp;$AQ$8&amp;DS$10,TRUE),""),"")</f>
        <v/>
      </c>
      <c r="DT12" s="212" t="str">
        <f ca="1">IF(celkem_formaci&gt;=$D12,IF($O12&gt;=DT$9,INDIRECT("'"&amp;data!$B151&amp;"'!"&amp;$AQ$8&amp;DT$10,TRUE),""),"")</f>
        <v/>
      </c>
      <c r="DU12" s="212" t="str">
        <f ca="1">IF(celkem_formaci&gt;=$D12,IF($O12&gt;=DU$9,INDIRECT("'"&amp;data!$B151&amp;"'!"&amp;$AQ$8&amp;DU$10,TRUE),""),"")</f>
        <v/>
      </c>
      <c r="DV12" s="212" t="str">
        <f ca="1">IF(celkem_formaci&gt;=$D12,IF($O12&gt;=DV$9,INDIRECT("'"&amp;data!$B151&amp;"'!"&amp;$AQ$8&amp;DV$10,TRUE),""),"")</f>
        <v/>
      </c>
      <c r="DW12" s="212" t="str">
        <f ca="1">IF(celkem_formaci&gt;=$D12,IF($O12&gt;=DW$9,INDIRECT("'"&amp;data!$B151&amp;"'!"&amp;$AQ$8&amp;DW$10,TRUE),""),"")</f>
        <v/>
      </c>
      <c r="DX12" s="212" t="str">
        <f ca="1">IF(celkem_formaci&gt;=$D12,IF($O12&gt;=DX$9,INDIRECT("'"&amp;data!$B151&amp;"'!"&amp;$AQ$8&amp;DX$10,TRUE),""),"")</f>
        <v/>
      </c>
      <c r="DY12" s="212" t="str">
        <f ca="1">IF(celkem_formaci&gt;=$D12,IF($O12&gt;=DY$9,INDIRECT("'"&amp;data!$B151&amp;"'!"&amp;$AQ$8&amp;DY$10,TRUE),""),"")</f>
        <v/>
      </c>
      <c r="DZ12" s="212" t="str">
        <f ca="1">IF(celkem_formaci&gt;=$D12,IF($O12&gt;=DZ$9,INDIRECT("'"&amp;data!$B151&amp;"'!"&amp;$AQ$8&amp;DZ$10,TRUE),""),"")</f>
        <v/>
      </c>
      <c r="EA12" s="212" t="str">
        <f ca="1">IF(celkem_formaci&gt;=$D12,IF($O12&gt;=EA$9,INDIRECT("'"&amp;data!$B151&amp;"'!"&amp;$AQ$8&amp;EA$10,TRUE),""),"")</f>
        <v/>
      </c>
      <c r="EB12" s="212" t="str">
        <f ca="1">IF(celkem_formaci&gt;=$D12,IF($O12&gt;=EB$9,INDIRECT("'"&amp;data!$B151&amp;"'!"&amp;$AQ$8&amp;EB$10,TRUE),""),"")</f>
        <v/>
      </c>
      <c r="EC12" s="212" t="str">
        <f ca="1">IF(celkem_formaci&gt;=$D12,IF($O12&gt;=EC$9,INDIRECT("'"&amp;data!$B151&amp;"'!"&amp;$AQ$8&amp;EC$10,TRUE),""),"")</f>
        <v/>
      </c>
      <c r="ED12" s="212" t="str">
        <f ca="1">IF(celkem_formaci&gt;=$D12,IF($O12&gt;=ED$9,INDIRECT("'"&amp;data!$B151&amp;"'!"&amp;$AQ$8&amp;ED$10,TRUE),""),"")</f>
        <v/>
      </c>
      <c r="EE12" s="212" t="str">
        <f ca="1">IF(celkem_formaci&gt;=$D12,IF($O12&gt;=EE$9,INDIRECT("'"&amp;data!$B151&amp;"'!"&amp;$AQ$8&amp;EE$10,TRUE),""),"")</f>
        <v/>
      </c>
      <c r="EF12" s="212" t="str">
        <f ca="1">IF(celkem_formaci&gt;=$D12,IF($O12&gt;=EF$9,INDIRECT("'"&amp;data!$B151&amp;"'!"&amp;$AQ$8&amp;EF$10,TRUE),""),"")</f>
        <v/>
      </c>
      <c r="EG12" s="212" t="str">
        <f ca="1">IF(celkem_formaci&gt;=$D12,IF($O12&gt;=EG$9,INDIRECT("'"&amp;data!$B151&amp;"'!"&amp;$AQ$8&amp;EG$10,TRUE),""),"")</f>
        <v/>
      </c>
      <c r="EH12" s="212" t="str">
        <f ca="1">IF(celkem_formaci&gt;=$D12,IF($O12&gt;=EH$9,INDIRECT("'"&amp;data!$B151&amp;"'!"&amp;$AQ$8&amp;EH$10,TRUE),""),"")</f>
        <v/>
      </c>
      <c r="EI12" s="217" t="str">
        <f ca="1">IF(celkem_formaci&gt;=$D12,IF($O12&gt;=EI$9,INDIRECT("'"&amp;data!$B151&amp;"'!"&amp;$AQ$8&amp;EI$10,TRUE),""),"")</f>
        <v/>
      </c>
      <c r="EJ12" s="223" t="str">
        <f t="shared" ref="EJ12" si="103">IF(celkem_formaci&gt;=$D12,IF($O12&gt;=EJ$9,CONCATENATE(AN12," ",AO12),""),"")</f>
        <v/>
      </c>
      <c r="EK12" s="212" t="str">
        <f t="shared" ref="EK12" si="104">IF(celkem_formaci&gt;=$D12,IF($O12&gt;=EK$9,CONCATENATE(AP12," ",AQ12),""),"")</f>
        <v/>
      </c>
      <c r="EL12" s="212" t="str">
        <f t="shared" ref="EL12" si="105">IF(celkem_formaci&gt;=$D12,IF($O12&gt;=EL$9,CONCATENATE(AR12," ",AS12),""),"")</f>
        <v/>
      </c>
      <c r="EM12" s="212" t="str">
        <f t="shared" ref="EM12" si="106">IF(celkem_formaci&gt;=$D12,IF($O12&gt;=EM$9,CONCATENATE(AT12," ",AU12),""),"")</f>
        <v/>
      </c>
      <c r="EN12" s="212" t="str">
        <f t="shared" ref="EN12" si="107">IF(celkem_formaci&gt;=$D12,IF($O12&gt;=EN$9,CONCATENATE(AV12," ",AW12),""),"")</f>
        <v/>
      </c>
      <c r="EO12" s="212" t="str">
        <f t="shared" ref="EO12" si="108">IF(celkem_formaci&gt;=$D12,IF($O12&gt;=EO$9,CONCATENATE(AX12," ",AY12),""),"")</f>
        <v/>
      </c>
      <c r="EP12" s="212" t="str">
        <f t="shared" ref="EP12" si="109">IF(celkem_formaci&gt;=$D12,IF($O12&gt;=EP$9,CONCATENATE(AZ12," ",BA12),""),"")</f>
        <v/>
      </c>
      <c r="EQ12" s="212" t="str">
        <f t="shared" ref="EQ12" si="110">IF(celkem_formaci&gt;=$D12,IF($O12&gt;=EQ$9,CONCATENATE(BB12," ",BC12),""),"")</f>
        <v/>
      </c>
      <c r="ER12" s="212" t="str">
        <f t="shared" ref="ER12" si="111">IF(celkem_formaci&gt;=$D12,IF($O12&gt;=ER$9,CONCATENATE(BD12," ",BE12),""),"")</f>
        <v/>
      </c>
      <c r="ES12" s="212" t="str">
        <f t="shared" ref="ES12" si="112">IF(celkem_formaci&gt;=$D12,IF($O12&gt;=ES$9,CONCATENATE(BF12," ",BG12),""),"")</f>
        <v/>
      </c>
      <c r="ET12" s="212" t="str">
        <f t="shared" ref="ET12" si="113">IF(celkem_formaci&gt;=$D12,IF($O12&gt;=ET$9,CONCATENATE(BH12," ",BI12),""),"")</f>
        <v/>
      </c>
      <c r="EU12" s="212" t="str">
        <f t="shared" ref="EU12" si="114">IF(celkem_formaci&gt;=$D12,IF($O12&gt;=EU$9,CONCATENATE(BJ12," ",BK12),""),"")</f>
        <v/>
      </c>
      <c r="EV12" s="212" t="str">
        <f t="shared" ref="EV12" si="115">IF(celkem_formaci&gt;=$D12,IF($O12&gt;=EV$9,CONCATENATE(BL12," ",BM12),""),"")</f>
        <v/>
      </c>
      <c r="EW12" s="212" t="str">
        <f t="shared" ref="EW12" si="116">IF(celkem_formaci&gt;=$D12,IF($O12&gt;=EW$9,CONCATENATE(BN12," ",BO12),""),"")</f>
        <v/>
      </c>
      <c r="EX12" s="212" t="str">
        <f t="shared" ref="EX12" si="117">IF(celkem_formaci&gt;=$D12,IF($O12&gt;=EX$9,CONCATENATE(BP12," ",BQ12),""),"")</f>
        <v/>
      </c>
      <c r="EY12" s="212" t="str">
        <f t="shared" ref="EY12" si="118">IF(celkem_formaci&gt;=$D12,IF($O12&gt;=EY$9,CONCATENATE(BR12," ",BS12),""),"")</f>
        <v/>
      </c>
      <c r="EZ12" s="212" t="str">
        <f t="shared" ref="EZ12" si="119">IF(celkem_formaci&gt;=$D12,IF($O12&gt;=EZ$9,CONCATENATE(BT12," ",BU12),""),"")</f>
        <v/>
      </c>
      <c r="FA12" s="212" t="str">
        <f t="shared" ref="FA12" si="120">IF(celkem_formaci&gt;=$D12,IF($O12&gt;=FA$9,CONCATENATE(BV12," ",BW12),""),"")</f>
        <v/>
      </c>
      <c r="FB12" s="212" t="str">
        <f t="shared" ref="FB12" si="121">IF(celkem_formaci&gt;=$D12,IF($O12&gt;=FB$9,CONCATENATE(BX12," ",BY12),""),"")</f>
        <v/>
      </c>
      <c r="FC12" s="212" t="str">
        <f t="shared" ref="FC12" si="122">IF(celkem_formaci&gt;=$D12,IF($O12&gt;=FC$9,CONCATENATE(BZ12," ",CA12),""),"")</f>
        <v/>
      </c>
      <c r="FD12" s="212" t="str">
        <f t="shared" ref="FD12" si="123">IF(celkem_formaci&gt;=$D12,IF($O12&gt;=FD$9,CONCATENATE(CB12," ",CC12),""),"")</f>
        <v/>
      </c>
      <c r="FE12" s="212" t="str">
        <f t="shared" ref="FE12" si="124">IF(celkem_formaci&gt;=$D12,IF($O12&gt;=FE$9,CONCATENATE(CD12," ",CE12),""),"")</f>
        <v/>
      </c>
      <c r="FF12" s="212" t="str">
        <f t="shared" ref="FF12" si="125">IF(celkem_formaci&gt;=$D12,IF($O12&gt;=FF$9,CONCATENATE(CF12," ",CG12),""),"")</f>
        <v/>
      </c>
      <c r="FG12" s="212" t="str">
        <f t="shared" ref="FG12" si="126">IF(celkem_formaci&gt;=$D12,IF($O12&gt;=FG$9,CONCATENATE(CH12," ",CI12),""),"")</f>
        <v/>
      </c>
      <c r="FH12" s="221" t="str">
        <f t="shared" ref="FH12" si="127">IF(celkem_formaci&gt;=$D12,IF($O12&gt;=FH$9,CONCATENATE(CJ12," ",CK12),""),"")</f>
        <v/>
      </c>
      <c r="FI12" s="224" t="str">
        <f t="shared" ref="FI12:FI36" si="128">IF(celkem_formaci&gt;=$D12,E12,"")</f>
        <v/>
      </c>
      <c r="FJ12" s="225"/>
    </row>
    <row r="13" spans="1:166" ht="15" thickBot="1" x14ac:dyDescent="0.35">
      <c r="B13" s="128" t="str">
        <f ca="1">IF(celkem_formaci&gt;=D13,IF(AND((INDIRECT("'"&amp;data!B152&amp;"'!"&amp;ADDRESS(ROW('Přihláška č. 1'!$F$8),COLUMN('Přihláška č. 1'!$F$8),4),TRUE))=list_ok,COUNTIF(AA13:CK13,0)=0),"OK","ERR"),"")</f>
        <v/>
      </c>
      <c r="C13" s="255" t="str">
        <f t="shared" si="83"/>
        <v>...2!</v>
      </c>
      <c r="D13" s="128">
        <v>2</v>
      </c>
      <c r="E13" s="250" t="str">
        <f t="shared" si="84"/>
        <v/>
      </c>
      <c r="F13" s="201"/>
      <c r="G13" s="200"/>
      <c r="H13" s="204"/>
      <c r="I13" s="156" t="str">
        <f t="shared" ref="I13:I36" si="129">IF(celkem_formaci&gt;=D13,nazev_klubu,"")</f>
        <v/>
      </c>
      <c r="J13" s="155" t="str">
        <f t="shared" ref="J13:J36" si="130">IF(celkem_formaci&gt;=D13,IFERROR(CONCATENATE(VLOOKUP(T13,tabulka_zkratky_soutezni_kategorie,2,0)," ",VLOOKUP(U13,tabulka_zkratky_vekova_kategorie,2,0)," ",V13),chyba_zkratky_soutezni_kategorie),"")</f>
        <v/>
      </c>
      <c r="K13" s="159"/>
      <c r="L13" s="243" t="str" cm="1">
        <f t="array" aca="1" ref="L13" ca="1">IF(celkem_formaci&gt;=D13,INDIRECT("'"&amp;data!B152&amp;"'!"&amp;ADDRESS(ROW('Přihláška č. 1'!$D$12),COLUMN('Přihláška č. 1'!$D$12),4),TRUE),"")</f>
        <v/>
      </c>
      <c r="M13" s="157" t="str">
        <f t="shared" ref="M13:M36" si="131">IF(celkem_formaci&gt;=D13,IF(O13=1,CL13,IF(O13=2,CL13&amp;", "&amp;CM13,IF(O13=3,CL13&amp;", "&amp;CM13&amp;", "&amp;CN13,""))),"")</f>
        <v/>
      </c>
      <c r="N13" s="158" t="str">
        <f t="shared" ref="N13:N36" si="132">IF(celkem_formaci&gt;=D13,IF(O13=1,DK13,IF(O13=2,DK13&amp;", "&amp;DL13,IF(O13=3,DK13&amp;", "&amp;DL13&amp;", "&amp;DM13,""))),"")</f>
        <v/>
      </c>
      <c r="O13" s="178" t="str" cm="1">
        <f t="array" aca="1" ref="O13" ca="1">IF(celkem_formaci&gt;=D13,INDIRECT("'"&amp;data!B152&amp;"'!"&amp;ADDRESS(ROW('Přihláška č. 1'!$D$6),COLUMN('Přihláška č. 1'!$D$6),4),TRUE),"")</f>
        <v/>
      </c>
      <c r="P13" s="155" t="str">
        <f ca="1">IF(celkem_formaci&gt;=D13,COUNTIF(INDIRECT("'"&amp;data!B152&amp;"'!"&amp;ADDRESS(ROW('Přihláška č. 1'!$E$9),COLUMN('Přihláška č. 1'!$E$9),4),TRUE),"*")+COUNTIF(INDIRECT("'"&amp;data!B152&amp;"'!"&amp;ADDRESS(ROW('Přihláška č. 1'!$E$10),COLUMN('Přihláška č. 1'!$E$10),4),TRUE),"*"),"")</f>
        <v/>
      </c>
      <c r="Q13" s="155" t="str">
        <f t="shared" ref="Q13:Q36" si="133">IF(celkem_formaci&gt;=D13,COUNTIF(AC13:AD13,"ano"),"")</f>
        <v/>
      </c>
      <c r="R13" s="155" t="str">
        <f t="shared" ref="R13:R36" si="134">IF(celkem_formaci&gt;=D13,P13-Q13,"")</f>
        <v/>
      </c>
      <c r="S13" s="179" t="str">
        <f t="shared" ref="S13:S36" si="135">IF(celkem_formaci&gt;=D13,O13+R13,"")</f>
        <v/>
      </c>
      <c r="T13" s="178" t="str" cm="1">
        <f t="array" aca="1" ref="T13" ca="1">IF(celkem_formaci&gt;=D13,INDIRECT("'"&amp;data!B152&amp;"'!"&amp;ADDRESS(ROW('Přihláška č. 1'!$D$4),COLUMN('Přihláška č. 1'!$D$4),4),TRUE),"")</f>
        <v/>
      </c>
      <c r="U13" s="155" t="str" cm="1">
        <f t="array" aca="1" ref="U13" ca="1">IF(celkem_formaci&gt;=D13,INDIRECT("'"&amp;data!B152&amp;"'!"&amp;ADDRESS(ROW('Přihláška č. 1'!$D$13),COLUMN('Přihláška č. 1'!$D$13),4),TRUE),"")</f>
        <v/>
      </c>
      <c r="V13" s="155" t="str" cm="1">
        <f t="array" aca="1" ref="V13" ca="1">IF(celkem_formaci&gt;=D13,INDIRECT("'"&amp;data!B152&amp;"'!"&amp;ADDRESS(ROW('Přihláška č. 1'!$D$5),COLUMN('Přihláška č. 1'!$D$5),4),TRUE),"")</f>
        <v/>
      </c>
      <c r="W13" s="155" t="str">
        <f ca="1">IF(celkem_formaci&gt;=D13,IF(INDIRECT("'"&amp;data!B152&amp;"'!"&amp;ADDRESS(ROW('Přihláška č. 1'!$D$8),COLUMN('Přihláška č. 1'!$D$8),4),TRUE)="","",INDIRECT("'"&amp;data!B152&amp;"'!"&amp;ADDRESS(ROW('Přihláška č. 1'!$D$8),COLUMN('Přihláška č. 1'!$D$8),4),TRUE)),"")</f>
        <v/>
      </c>
      <c r="X13" s="184" t="str">
        <f ca="1">IF(celkem_formaci&gt;=D13,INDIRECT("'"&amp;data!B152&amp;"'!"&amp;ADDRESS(ROW('Přihláška č. 1'!$D$7),COLUMN('Přihláška č. 1'!$D$7),4),TRUE)/60,"")</f>
        <v/>
      </c>
      <c r="Y13" s="182"/>
      <c r="Z13" s="175"/>
      <c r="AA13" s="178" t="str">
        <f ca="1">IF(celkem_formaci&gt;=D13,IF(P13&gt;=1,INDIRECT("'"&amp;data!B152&amp;"'!"&amp;ADDRESS(ROW('Přihláška č. 1'!$E$9),COLUMN('Přihláška č. 1'!$E$9),4),TRUE),""),"")</f>
        <v/>
      </c>
      <c r="AB13" s="155" t="str" cm="1">
        <f t="array" aca="1" ref="AB13" ca="1">IF(celkem_formaci&gt;=D13,IF(P13&gt;=2,INDIRECT("'"&amp;data!B152&amp;"'!"&amp;ADDRESS(ROW('Přihláška č. 1'!$E$10),COLUMN('Přihláška č. 1'!$E$10),4),TRUE),""),"")</f>
        <v/>
      </c>
      <c r="AC13" s="155" t="str">
        <f t="shared" ref="AC13:AC36" si="136">IF(celkem_formaci&gt;=D13,IF(P13&gt;=1,IF(COUNTIF(EJ13:FH13,AA13)&gt;=1,"ano","ne"),""),"")</f>
        <v/>
      </c>
      <c r="AD13" s="179" t="str">
        <f t="shared" ref="AD13:AD36" si="137">IF(celkem_formaci&gt;=D13,IF(P13=2,IF(COUNTIF(EJ13:FH13,AB13)&gt;=1,"ano","ne"),""),"")</f>
        <v/>
      </c>
      <c r="AE13" s="178" t="str">
        <f t="shared" si="94"/>
        <v/>
      </c>
      <c r="AF13" s="155" t="str">
        <f t="shared" ref="AF13:AF36" si="138">IF(celkem_formaci&gt;=D13,IF(OR(O13=2,O13=3),AP13&amp;" "&amp;LEFT(AQ13,1)&amp;".",""),"")</f>
        <v/>
      </c>
      <c r="AG13" s="155" t="str">
        <f t="shared" ref="AG13:AG36" si="139">IF(celkem_formaci&gt;=D13,IF(OR(O13=3),AR13&amp;" "&amp;LEFT(AS13,1)&amp;".",""),"")</f>
        <v/>
      </c>
      <c r="AH13" s="155" t="str">
        <f t="shared" si="97"/>
        <v/>
      </c>
      <c r="AI13" s="155" t="str">
        <f t="shared" ref="AI13:AI36" si="140">IF(celkem_formaci&gt;=D13,IF(OR(O13=2,O13=3),AQ13&amp;" "&amp;LEFT(AP13,1)&amp;".",""),"")</f>
        <v/>
      </c>
      <c r="AJ13" s="180" t="str">
        <f t="shared" ref="AJ13:AJ36" si="141">IF(celkem_formaci&gt;=D13,IF(OR(O13=3),AS13&amp;" "&amp;LEFT(AR13,1)&amp;".",""),"")</f>
        <v/>
      </c>
      <c r="AK13" s="155" t="str">
        <f t="shared" si="100"/>
        <v/>
      </c>
      <c r="AL13" s="155" t="str">
        <f t="shared" si="101"/>
        <v/>
      </c>
      <c r="AM13" s="186" t="str">
        <f t="shared" si="102"/>
        <v/>
      </c>
      <c r="AN13" s="178" t="str">
        <f ca="1">IF(celkem_formaci&gt;=$D13,IF($O13&gt;=AN$9,INDIRECT("'"&amp;data!$B152&amp;"'!"&amp;$AN$8&amp;AN$10,TRUE),""),"")</f>
        <v/>
      </c>
      <c r="AO13" s="155" t="str">
        <f ca="1">IF(celkem_formaci&gt;=$D13,IF($O13&gt;=AO$9,INDIRECT("'"&amp;data!$B152&amp;"'!"&amp;$AO$8&amp;AO$10,TRUE),""),"")</f>
        <v/>
      </c>
      <c r="AP13" s="155" t="str">
        <f ca="1">IF(celkem_formaci&gt;=$D13,IF($O13&gt;=AP$9,INDIRECT("'"&amp;data!$B152&amp;"'!"&amp;$AN$8&amp;AP$10,TRUE),""),"")</f>
        <v/>
      </c>
      <c r="AQ13" s="155" t="str">
        <f ca="1">IF(celkem_formaci&gt;=$D13,IF($O13&gt;=AQ$9,INDIRECT("'"&amp;data!$B152&amp;"'!"&amp;$AO$8&amp;AQ$10,TRUE),""),"")</f>
        <v/>
      </c>
      <c r="AR13" s="155" t="str">
        <f ca="1">IF(celkem_formaci&gt;=$D13,IF($O13&gt;=AR$9,INDIRECT("'"&amp;data!$B152&amp;"'!"&amp;$AN$8&amp;AR$10,TRUE),""),"")</f>
        <v/>
      </c>
      <c r="AS13" s="155" t="str">
        <f ca="1">IF(celkem_formaci&gt;=$D13,IF($O13&gt;=AS$9,INDIRECT("'"&amp;data!$B152&amp;"'!"&amp;$AO$8&amp;AS$10,TRUE),""),"")</f>
        <v/>
      </c>
      <c r="AT13" s="155" t="str">
        <f ca="1">IF(celkem_formaci&gt;=$D13,IF($O13&gt;=AT$9,INDIRECT("'"&amp;data!$B152&amp;"'!"&amp;$AN$8&amp;AT$10,TRUE),""),"")</f>
        <v/>
      </c>
      <c r="AU13" s="155" t="str">
        <f ca="1">IF(celkem_formaci&gt;=$D13,IF($O13&gt;=AU$9,INDIRECT("'"&amp;data!$B152&amp;"'!"&amp;$AO$8&amp;AU$10,TRUE),""),"")</f>
        <v/>
      </c>
      <c r="AV13" s="155" t="str">
        <f ca="1">IF(celkem_formaci&gt;=$D13,IF($O13&gt;=AV$9,INDIRECT("'"&amp;data!$B152&amp;"'!"&amp;$AN$8&amp;AV$10,TRUE),""),"")</f>
        <v/>
      </c>
      <c r="AW13" s="155" t="str">
        <f ca="1">IF(celkem_formaci&gt;=$D13,IF($O13&gt;=AW$9,INDIRECT("'"&amp;data!$B152&amp;"'!"&amp;$AO$8&amp;AW$10,TRUE),""),"")</f>
        <v/>
      </c>
      <c r="AX13" s="155" t="str">
        <f ca="1">IF(celkem_formaci&gt;=$D13,IF($O13&gt;=AX$9,INDIRECT("'"&amp;data!$B152&amp;"'!"&amp;$AN$8&amp;AX$10,TRUE),""),"")</f>
        <v/>
      </c>
      <c r="AY13" s="155" t="str">
        <f ca="1">IF(celkem_formaci&gt;=$D13,IF($O13&gt;=AY$9,INDIRECT("'"&amp;data!$B152&amp;"'!"&amp;$AO$8&amp;AY$10,TRUE),""),"")</f>
        <v/>
      </c>
      <c r="AZ13" s="155" t="str">
        <f ca="1">IF(celkem_formaci&gt;=$D13,IF($O13&gt;=AZ$9,INDIRECT("'"&amp;data!$B152&amp;"'!"&amp;$AN$8&amp;AZ$10,TRUE),""),"")</f>
        <v/>
      </c>
      <c r="BA13" s="155" t="str">
        <f ca="1">IF(celkem_formaci&gt;=$D13,IF($O13&gt;=BA$9,INDIRECT("'"&amp;data!$B152&amp;"'!"&amp;$AO$8&amp;BA$10,TRUE),""),"")</f>
        <v/>
      </c>
      <c r="BB13" s="155" t="str">
        <f ca="1">IF(celkem_formaci&gt;=$D13,IF($O13&gt;=BB$9,INDIRECT("'"&amp;data!$B152&amp;"'!"&amp;$AN$8&amp;BB$10,TRUE),""),"")</f>
        <v/>
      </c>
      <c r="BC13" s="155" t="str">
        <f ca="1">IF(celkem_formaci&gt;=$D13,IF($O13&gt;=BC$9,INDIRECT("'"&amp;data!$B152&amp;"'!"&amp;$AO$8&amp;BC$10,TRUE),""),"")</f>
        <v/>
      </c>
      <c r="BD13" s="155" t="str">
        <f ca="1">IF(celkem_formaci&gt;=$D13,IF($O13&gt;=BD$9,INDIRECT("'"&amp;data!$B152&amp;"'!"&amp;$AN$8&amp;BD$10,TRUE),""),"")</f>
        <v/>
      </c>
      <c r="BE13" s="155" t="str">
        <f ca="1">IF(celkem_formaci&gt;=$D13,IF($O13&gt;=BE$9,INDIRECT("'"&amp;data!$B152&amp;"'!"&amp;$AO$8&amp;BE$10,TRUE),""),"")</f>
        <v/>
      </c>
      <c r="BF13" s="155" t="str">
        <f ca="1">IF(celkem_formaci&gt;=$D13,IF($O13&gt;=BF$9,INDIRECT("'"&amp;data!$B152&amp;"'!"&amp;$AN$8&amp;BF$10,TRUE),""),"")</f>
        <v/>
      </c>
      <c r="BG13" s="155" t="str">
        <f ca="1">IF(celkem_formaci&gt;=$D13,IF($O13&gt;=BG$9,INDIRECT("'"&amp;data!$B152&amp;"'!"&amp;$AO$8&amp;BG$10,TRUE),""),"")</f>
        <v/>
      </c>
      <c r="BH13" s="155" t="str">
        <f ca="1">IF(celkem_formaci&gt;=$D13,IF($O13&gt;=BH$9,INDIRECT("'"&amp;data!$B152&amp;"'!"&amp;$AN$8&amp;BH$10,TRUE),""),"")</f>
        <v/>
      </c>
      <c r="BI13" s="155" t="str">
        <f ca="1">IF(celkem_formaci&gt;=$D13,IF($O13&gt;=BI$9,INDIRECT("'"&amp;data!$B152&amp;"'!"&amp;$AO$8&amp;BI$10,TRUE),""),"")</f>
        <v/>
      </c>
      <c r="BJ13" s="155" t="str">
        <f ca="1">IF(celkem_formaci&gt;=$D13,IF($O13&gt;=BJ$9,INDIRECT("'"&amp;data!$B152&amp;"'!"&amp;$AN$8&amp;BJ$10,TRUE),""),"")</f>
        <v/>
      </c>
      <c r="BK13" s="155" t="str">
        <f ca="1">IF(celkem_formaci&gt;=$D13,IF($O13&gt;=BK$9,INDIRECT("'"&amp;data!$B152&amp;"'!"&amp;$AO$8&amp;BK$10,TRUE),""),"")</f>
        <v/>
      </c>
      <c r="BL13" s="155" t="str">
        <f ca="1">IF(celkem_formaci&gt;=$D13,IF($O13&gt;=BL$9,INDIRECT("'"&amp;data!$B152&amp;"'!"&amp;$AN$8&amp;BL$10,TRUE),""),"")</f>
        <v/>
      </c>
      <c r="BM13" s="155" t="str">
        <f ca="1">IF(celkem_formaci&gt;=$D13,IF($O13&gt;=BM$9,INDIRECT("'"&amp;data!$B152&amp;"'!"&amp;$AO$8&amp;BM$10,TRUE),""),"")</f>
        <v/>
      </c>
      <c r="BN13" s="155" t="str">
        <f ca="1">IF(celkem_formaci&gt;=$D13,IF($O13&gt;=BN$9,INDIRECT("'"&amp;data!$B152&amp;"'!"&amp;$AN$8&amp;BN$10,TRUE),""),"")</f>
        <v/>
      </c>
      <c r="BO13" s="155" t="str">
        <f ca="1">IF(celkem_formaci&gt;=$D13,IF($O13&gt;=BO$9,INDIRECT("'"&amp;data!$B152&amp;"'!"&amp;$AO$8&amp;BO$10,TRUE),""),"")</f>
        <v/>
      </c>
      <c r="BP13" s="155" t="str">
        <f ca="1">IF(celkem_formaci&gt;=$D13,IF($O13&gt;=BP$9,INDIRECT("'"&amp;data!$B152&amp;"'!"&amp;$AN$8&amp;BP$10,TRUE),""),"")</f>
        <v/>
      </c>
      <c r="BQ13" s="155" t="str">
        <f ca="1">IF(celkem_formaci&gt;=$D13,IF($O13&gt;=BQ$9,INDIRECT("'"&amp;data!$B152&amp;"'!"&amp;$AO$8&amp;BQ$10,TRUE),""),"")</f>
        <v/>
      </c>
      <c r="BR13" s="155" t="str">
        <f ca="1">IF(celkem_formaci&gt;=$D13,IF($O13&gt;=BR$9,INDIRECT("'"&amp;data!$B152&amp;"'!"&amp;$AN$8&amp;BR$10,TRUE),""),"")</f>
        <v/>
      </c>
      <c r="BS13" s="155" t="str">
        <f ca="1">IF(celkem_formaci&gt;=$D13,IF($O13&gt;=BS$9,INDIRECT("'"&amp;data!$B152&amp;"'!"&amp;$AO$8&amp;BS$10,TRUE),""),"")</f>
        <v/>
      </c>
      <c r="BT13" s="155" t="str">
        <f ca="1">IF(celkem_formaci&gt;=$D13,IF($O13&gt;=BT$9,INDIRECT("'"&amp;data!$B152&amp;"'!"&amp;$AN$8&amp;BT$10,TRUE),""),"")</f>
        <v/>
      </c>
      <c r="BU13" s="155" t="str">
        <f ca="1">IF(celkem_formaci&gt;=$D13,IF($O13&gt;=BU$9,INDIRECT("'"&amp;data!$B152&amp;"'!"&amp;$AO$8&amp;BU$10,TRUE),""),"")</f>
        <v/>
      </c>
      <c r="BV13" s="155" t="str">
        <f ca="1">IF(celkem_formaci&gt;=$D13,IF($O13&gt;=BV$9,INDIRECT("'"&amp;data!$B152&amp;"'!"&amp;$AN$8&amp;BV$10,TRUE),""),"")</f>
        <v/>
      </c>
      <c r="BW13" s="155" t="str">
        <f ca="1">IF(celkem_formaci&gt;=$D13,IF($O13&gt;=BW$9,INDIRECT("'"&amp;data!$B152&amp;"'!"&amp;$AO$8&amp;BW$10,TRUE),""),"")</f>
        <v/>
      </c>
      <c r="BX13" s="155" t="str">
        <f ca="1">IF(celkem_formaci&gt;=$D13,IF($O13&gt;=BX$9,INDIRECT("'"&amp;data!$B152&amp;"'!"&amp;$AN$8&amp;BX$10,TRUE),""),"")</f>
        <v/>
      </c>
      <c r="BY13" s="155" t="str">
        <f ca="1">IF(celkem_formaci&gt;=$D13,IF($O13&gt;=BY$9,INDIRECT("'"&amp;data!$B152&amp;"'!"&amp;$AO$8&amp;BY$10,TRUE),""),"")</f>
        <v/>
      </c>
      <c r="BZ13" s="155" t="str">
        <f ca="1">IF(celkem_formaci&gt;=$D13,IF($O13&gt;=BZ$9,INDIRECT("'"&amp;data!$B152&amp;"'!"&amp;$AN$8&amp;BZ$10,TRUE),""),"")</f>
        <v/>
      </c>
      <c r="CA13" s="155" t="str">
        <f ca="1">IF(celkem_formaci&gt;=$D13,IF($O13&gt;=CA$9,INDIRECT("'"&amp;data!$B152&amp;"'!"&amp;$AO$8&amp;CA$10,TRUE),""),"")</f>
        <v/>
      </c>
      <c r="CB13" s="155" t="str">
        <f ca="1">IF(celkem_formaci&gt;=$D13,IF($O13&gt;=CB$9,INDIRECT("'"&amp;data!$B152&amp;"'!"&amp;$AN$8&amp;CB$10,TRUE),""),"")</f>
        <v/>
      </c>
      <c r="CC13" s="155" t="str">
        <f ca="1">IF(celkem_formaci&gt;=$D13,IF($O13&gt;=CC$9,INDIRECT("'"&amp;data!$B152&amp;"'!"&amp;$AO$8&amp;CC$10,TRUE),""),"")</f>
        <v/>
      </c>
      <c r="CD13" s="155" t="str">
        <f ca="1">IF(celkem_formaci&gt;=$D13,IF($O13&gt;=CD$9,INDIRECT("'"&amp;data!$B152&amp;"'!"&amp;$AN$8&amp;CD$10,TRUE),""),"")</f>
        <v/>
      </c>
      <c r="CE13" s="155" t="str">
        <f ca="1">IF(celkem_formaci&gt;=$D13,IF($O13&gt;=CE$9,INDIRECT("'"&amp;data!$B152&amp;"'!"&amp;$AO$8&amp;CE$10,TRUE),""),"")</f>
        <v/>
      </c>
      <c r="CF13" s="155" t="str">
        <f ca="1">IF(celkem_formaci&gt;=$D13,IF($O13&gt;=CF$9,INDIRECT("'"&amp;data!$B152&amp;"'!"&amp;$AN$8&amp;CF$10,TRUE),""),"")</f>
        <v/>
      </c>
      <c r="CG13" s="155" t="str">
        <f ca="1">IF(celkem_formaci&gt;=$D13,IF($O13&gt;=CG$9,INDIRECT("'"&amp;data!$B152&amp;"'!"&amp;$AO$8&amp;CG$10,TRUE),""),"")</f>
        <v/>
      </c>
      <c r="CH13" s="155" t="str">
        <f ca="1">IF(celkem_formaci&gt;=$D13,IF($O13&gt;=CH$9,INDIRECT("'"&amp;data!$B152&amp;"'!"&amp;$AN$8&amp;CH$10,TRUE),""),"")</f>
        <v/>
      </c>
      <c r="CI13" s="155" t="str">
        <f ca="1">IF(celkem_formaci&gt;=$D13,IF($O13&gt;=CI$9,INDIRECT("'"&amp;data!$B152&amp;"'!"&amp;$AO$8&amp;CI$10,TRUE),""),"")</f>
        <v/>
      </c>
      <c r="CJ13" s="155" t="str">
        <f ca="1">IF(celkem_formaci&gt;=$D13,IF($O13&gt;=CJ$9,INDIRECT("'"&amp;data!$B152&amp;"'!"&amp;$AN$8&amp;CJ$10,TRUE),""),"")</f>
        <v/>
      </c>
      <c r="CK13" s="179" t="str">
        <f ca="1">IF(celkem_formaci&gt;=$D13,IF($O13&gt;=CK$9,INDIRECT("'"&amp;data!$B152&amp;"'!"&amp;$AO$8&amp;CK$10,TRUE),""),"")</f>
        <v/>
      </c>
      <c r="CL13" s="178" t="str">
        <f ca="1">IF(celkem_formaci&gt;=$D13,IF($O13&gt;=CL$9,INDIRECT("'"&amp;data!$B152&amp;"'!"&amp;$AP$8&amp;CL$10,TRUE),""),"")</f>
        <v/>
      </c>
      <c r="CM13" s="155" t="str">
        <f ca="1">IF(celkem_formaci&gt;=$D13,IF($O13&gt;=CM$9,INDIRECT("'"&amp;data!$B152&amp;"'!"&amp;$AP$8&amp;CM$10,TRUE),""),"")</f>
        <v/>
      </c>
      <c r="CN13" s="155" t="str">
        <f ca="1">IF(celkem_formaci&gt;=$D13,IF($O13&gt;=CN$9,INDIRECT("'"&amp;data!$B152&amp;"'!"&amp;$AP$8&amp;CN$10,TRUE),""),"")</f>
        <v/>
      </c>
      <c r="CO13" s="155" t="str">
        <f ca="1">IF(celkem_formaci&gt;=$D13,IF($O13&gt;=CO$9,INDIRECT("'"&amp;data!$B152&amp;"'!"&amp;$AP$8&amp;CO$10,TRUE),""),"")</f>
        <v/>
      </c>
      <c r="CP13" s="155" t="str">
        <f ca="1">IF(celkem_formaci&gt;=$D13,IF($O13&gt;=CP$9,INDIRECT("'"&amp;data!$B152&amp;"'!"&amp;$AP$8&amp;CP$10,TRUE),""),"")</f>
        <v/>
      </c>
      <c r="CQ13" s="155" t="str">
        <f ca="1">IF(celkem_formaci&gt;=$D13,IF($O13&gt;=CQ$9,INDIRECT("'"&amp;data!$B152&amp;"'!"&amp;$AP$8&amp;CQ$10,TRUE),""),"")</f>
        <v/>
      </c>
      <c r="CR13" s="155" t="str">
        <f ca="1">IF(celkem_formaci&gt;=$D13,IF($O13&gt;=CR$9,INDIRECT("'"&amp;data!$B152&amp;"'!"&amp;$AP$8&amp;CR$10,TRUE),""),"")</f>
        <v/>
      </c>
      <c r="CS13" s="155" t="str">
        <f ca="1">IF(celkem_formaci&gt;=$D13,IF($O13&gt;=CS$9,INDIRECT("'"&amp;data!$B152&amp;"'!"&amp;$AP$8&amp;CS$10,TRUE),""),"")</f>
        <v/>
      </c>
      <c r="CT13" s="155" t="str">
        <f ca="1">IF(celkem_formaci&gt;=$D13,IF($O13&gt;=CT$9,INDIRECT("'"&amp;data!$B152&amp;"'!"&amp;$AP$8&amp;CT$10,TRUE),""),"")</f>
        <v/>
      </c>
      <c r="CU13" s="155" t="str">
        <f ca="1">IF(celkem_formaci&gt;=$D13,IF($O13&gt;=CU$9,INDIRECT("'"&amp;data!$B152&amp;"'!"&amp;$AP$8&amp;CU$10,TRUE),""),"")</f>
        <v/>
      </c>
      <c r="CV13" s="155" t="str">
        <f ca="1">IF(celkem_formaci&gt;=$D13,IF($O13&gt;=CV$9,INDIRECT("'"&amp;data!$B152&amp;"'!"&amp;$AP$8&amp;CV$10,TRUE),""),"")</f>
        <v/>
      </c>
      <c r="CW13" s="155" t="str">
        <f ca="1">IF(celkem_formaci&gt;=$D13,IF($O13&gt;=CW$9,INDIRECT("'"&amp;data!$B152&amp;"'!"&amp;$AP$8&amp;CW$10,TRUE),""),"")</f>
        <v/>
      </c>
      <c r="CX13" s="155" t="str">
        <f ca="1">IF(celkem_formaci&gt;=$D13,IF($O13&gt;=CX$9,INDIRECT("'"&amp;data!$B152&amp;"'!"&amp;$AP$8&amp;CX$10,TRUE),""),"")</f>
        <v/>
      </c>
      <c r="CY13" s="155" t="str">
        <f ca="1">IF(celkem_formaci&gt;=$D13,IF($O13&gt;=CY$9,INDIRECT("'"&amp;data!$B152&amp;"'!"&amp;$AP$8&amp;CY$10,TRUE),""),"")</f>
        <v/>
      </c>
      <c r="CZ13" s="155" t="str">
        <f ca="1">IF(celkem_formaci&gt;=$D13,IF($O13&gt;=CZ$9,INDIRECT("'"&amp;data!$B152&amp;"'!"&amp;$AP$8&amp;CZ$10,TRUE),""),"")</f>
        <v/>
      </c>
      <c r="DA13" s="155" t="str">
        <f ca="1">IF(celkem_formaci&gt;=$D13,IF($O13&gt;=DA$9,INDIRECT("'"&amp;data!$B152&amp;"'!"&amp;$AP$8&amp;DA$10,TRUE),""),"")</f>
        <v/>
      </c>
      <c r="DB13" s="155" t="str">
        <f ca="1">IF(celkem_formaci&gt;=$D13,IF($O13&gt;=DB$9,INDIRECT("'"&amp;data!$B152&amp;"'!"&amp;$AP$8&amp;DB$10,TRUE),""),"")</f>
        <v/>
      </c>
      <c r="DC13" s="155" t="str">
        <f ca="1">IF(celkem_formaci&gt;=$D13,IF($O13&gt;=DC$9,INDIRECT("'"&amp;data!$B152&amp;"'!"&amp;$AP$8&amp;DC$10,TRUE),""),"")</f>
        <v/>
      </c>
      <c r="DD13" s="155" t="str">
        <f ca="1">IF(celkem_formaci&gt;=$D13,IF($O13&gt;=DD$9,INDIRECT("'"&amp;data!$B152&amp;"'!"&amp;$AP$8&amp;DD$10,TRUE),""),"")</f>
        <v/>
      </c>
      <c r="DE13" s="155" t="str">
        <f ca="1">IF(celkem_formaci&gt;=$D13,IF($O13&gt;=DE$9,INDIRECT("'"&amp;data!$B152&amp;"'!"&amp;$AP$8&amp;DE$10,TRUE),""),"")</f>
        <v/>
      </c>
      <c r="DF13" s="155" t="str">
        <f ca="1">IF(celkem_formaci&gt;=$D13,IF($O13&gt;=DF$9,INDIRECT("'"&amp;data!$B152&amp;"'!"&amp;$AP$8&amp;DF$10,TRUE),""),"")</f>
        <v/>
      </c>
      <c r="DG13" s="155" t="str">
        <f ca="1">IF(celkem_formaci&gt;=$D13,IF($O13&gt;=DG$9,INDIRECT("'"&amp;data!$B152&amp;"'!"&amp;$AP$8&amp;DG$10,TRUE),""),"")</f>
        <v/>
      </c>
      <c r="DH13" s="155" t="str">
        <f ca="1">IF(celkem_formaci&gt;=$D13,IF($O13&gt;=DH$9,INDIRECT("'"&amp;data!$B152&amp;"'!"&amp;$AP$8&amp;DH$10,TRUE),""),"")</f>
        <v/>
      </c>
      <c r="DI13" s="155" t="str">
        <f ca="1">IF(celkem_formaci&gt;=$D13,IF($O13&gt;=DI$9,INDIRECT("'"&amp;data!$B152&amp;"'!"&amp;$AP$8&amp;DI$10,TRUE),""),"")</f>
        <v/>
      </c>
      <c r="DJ13" s="179" t="str">
        <f ca="1">IF(celkem_formaci&gt;=$D13,IF($O13&gt;=DJ$9,INDIRECT("'"&amp;data!$B152&amp;"'!"&amp;$AP$8&amp;DJ$10,TRUE),""),"")</f>
        <v/>
      </c>
      <c r="DK13" s="178" t="str">
        <f ca="1">IF(celkem_formaci&gt;=$D13,IF($O13&gt;=DK$9,INDIRECT("'"&amp;data!$B152&amp;"'!"&amp;$AQ$8&amp;DK$10,TRUE),""),"")</f>
        <v/>
      </c>
      <c r="DL13" s="155" t="str">
        <f ca="1">IF(celkem_formaci&gt;=$D13,IF($O13&gt;=DL$9,INDIRECT("'"&amp;data!$B152&amp;"'!"&amp;$AQ$8&amp;DL$10,TRUE),""),"")</f>
        <v/>
      </c>
      <c r="DM13" s="155" t="str">
        <f ca="1">IF(celkem_formaci&gt;=$D13,IF($O13&gt;=DM$9,INDIRECT("'"&amp;data!$B152&amp;"'!"&amp;$AQ$8&amp;DM$10,TRUE),""),"")</f>
        <v/>
      </c>
      <c r="DN13" s="155" t="str">
        <f ca="1">IF(celkem_formaci&gt;=$D13,IF($O13&gt;=DN$9,INDIRECT("'"&amp;data!$B152&amp;"'!"&amp;$AQ$8&amp;DN$10,TRUE),""),"")</f>
        <v/>
      </c>
      <c r="DO13" s="155" t="str">
        <f ca="1">IF(celkem_formaci&gt;=$D13,IF($O13&gt;=DO$9,INDIRECT("'"&amp;data!$B152&amp;"'!"&amp;$AQ$8&amp;DO$10,TRUE),""),"")</f>
        <v/>
      </c>
      <c r="DP13" s="155" t="str">
        <f ca="1">IF(celkem_formaci&gt;=$D13,IF($O13&gt;=DP$9,INDIRECT("'"&amp;data!$B152&amp;"'!"&amp;$AQ$8&amp;DP$10,TRUE),""),"")</f>
        <v/>
      </c>
      <c r="DQ13" s="155" t="str">
        <f ca="1">IF(celkem_formaci&gt;=$D13,IF($O13&gt;=DQ$9,INDIRECT("'"&amp;data!$B152&amp;"'!"&amp;$AQ$8&amp;DQ$10,TRUE),""),"")</f>
        <v/>
      </c>
      <c r="DR13" s="155" t="str">
        <f ca="1">IF(celkem_formaci&gt;=$D13,IF($O13&gt;=DR$9,INDIRECT("'"&amp;data!$B152&amp;"'!"&amp;$AQ$8&amp;DR$10,TRUE),""),"")</f>
        <v/>
      </c>
      <c r="DS13" s="155" t="str">
        <f ca="1">IF(celkem_formaci&gt;=$D13,IF($O13&gt;=DS$9,INDIRECT("'"&amp;data!$B152&amp;"'!"&amp;$AQ$8&amp;DS$10,TRUE),""),"")</f>
        <v/>
      </c>
      <c r="DT13" s="155" t="str">
        <f ca="1">IF(celkem_formaci&gt;=$D13,IF($O13&gt;=DT$9,INDIRECT("'"&amp;data!$B152&amp;"'!"&amp;$AQ$8&amp;DT$10,TRUE),""),"")</f>
        <v/>
      </c>
      <c r="DU13" s="155" t="str">
        <f ca="1">IF(celkem_formaci&gt;=$D13,IF($O13&gt;=DU$9,INDIRECT("'"&amp;data!$B152&amp;"'!"&amp;$AQ$8&amp;DU$10,TRUE),""),"")</f>
        <v/>
      </c>
      <c r="DV13" s="155" t="str">
        <f ca="1">IF(celkem_formaci&gt;=$D13,IF($O13&gt;=DV$9,INDIRECT("'"&amp;data!$B152&amp;"'!"&amp;$AQ$8&amp;DV$10,TRUE),""),"")</f>
        <v/>
      </c>
      <c r="DW13" s="155" t="str">
        <f ca="1">IF(celkem_formaci&gt;=$D13,IF($O13&gt;=DW$9,INDIRECT("'"&amp;data!$B152&amp;"'!"&amp;$AQ$8&amp;DW$10,TRUE),""),"")</f>
        <v/>
      </c>
      <c r="DX13" s="155" t="str">
        <f ca="1">IF(celkem_formaci&gt;=$D13,IF($O13&gt;=DX$9,INDIRECT("'"&amp;data!$B152&amp;"'!"&amp;$AQ$8&amp;DX$10,TRUE),""),"")</f>
        <v/>
      </c>
      <c r="DY13" s="155" t="str">
        <f ca="1">IF(celkem_formaci&gt;=$D13,IF($O13&gt;=DY$9,INDIRECT("'"&amp;data!$B152&amp;"'!"&amp;$AQ$8&amp;DY$10,TRUE),""),"")</f>
        <v/>
      </c>
      <c r="DZ13" s="155" t="str">
        <f ca="1">IF(celkem_formaci&gt;=$D13,IF($O13&gt;=DZ$9,INDIRECT("'"&amp;data!$B152&amp;"'!"&amp;$AQ$8&amp;DZ$10,TRUE),""),"")</f>
        <v/>
      </c>
      <c r="EA13" s="155" t="str">
        <f ca="1">IF(celkem_formaci&gt;=$D13,IF($O13&gt;=EA$9,INDIRECT("'"&amp;data!$B152&amp;"'!"&amp;$AQ$8&amp;EA$10,TRUE),""),"")</f>
        <v/>
      </c>
      <c r="EB13" s="155" t="str">
        <f ca="1">IF(celkem_formaci&gt;=$D13,IF($O13&gt;=EB$9,INDIRECT("'"&amp;data!$B152&amp;"'!"&amp;$AQ$8&amp;EB$10,TRUE),""),"")</f>
        <v/>
      </c>
      <c r="EC13" s="155" t="str">
        <f ca="1">IF(celkem_formaci&gt;=$D13,IF($O13&gt;=EC$9,INDIRECT("'"&amp;data!$B152&amp;"'!"&amp;$AQ$8&amp;EC$10,TRUE),""),"")</f>
        <v/>
      </c>
      <c r="ED13" s="155" t="str">
        <f ca="1">IF(celkem_formaci&gt;=$D13,IF($O13&gt;=ED$9,INDIRECT("'"&amp;data!$B152&amp;"'!"&amp;$AQ$8&amp;ED$10,TRUE),""),"")</f>
        <v/>
      </c>
      <c r="EE13" s="155" t="str">
        <f ca="1">IF(celkem_formaci&gt;=$D13,IF($O13&gt;=EE$9,INDIRECT("'"&amp;data!$B152&amp;"'!"&amp;$AQ$8&amp;EE$10,TRUE),""),"")</f>
        <v/>
      </c>
      <c r="EF13" s="155" t="str">
        <f ca="1">IF(celkem_formaci&gt;=$D13,IF($O13&gt;=EF$9,INDIRECT("'"&amp;data!$B152&amp;"'!"&amp;$AQ$8&amp;EF$10,TRUE),""),"")</f>
        <v/>
      </c>
      <c r="EG13" s="155" t="str">
        <f ca="1">IF(celkem_formaci&gt;=$D13,IF($O13&gt;=EG$9,INDIRECT("'"&amp;data!$B152&amp;"'!"&amp;$AQ$8&amp;EG$10,TRUE),""),"")</f>
        <v/>
      </c>
      <c r="EH13" s="155" t="str">
        <f ca="1">IF(celkem_formaci&gt;=$D13,IF($O13&gt;=EH$9,INDIRECT("'"&amp;data!$B152&amp;"'!"&amp;$AQ$8&amp;EH$10,TRUE),""),"")</f>
        <v/>
      </c>
      <c r="EI13" s="179" t="str">
        <f ca="1">IF(celkem_formaci&gt;=$D13,IF($O13&gt;=EI$9,INDIRECT("'"&amp;data!$B152&amp;"'!"&amp;$AQ$8&amp;EI$10,TRUE),""),"")</f>
        <v/>
      </c>
      <c r="EJ13" s="177" t="str">
        <f t="shared" ref="EJ13:EJ36" si="142">IF(celkem_formaci&gt;=$D13,IF($O13&gt;=EJ$9,CONCATENATE(AN13," ",AO13),""),"")</f>
        <v/>
      </c>
      <c r="EK13" s="155" t="str">
        <f t="shared" ref="EK13:EK36" si="143">IF(celkem_formaci&gt;=$D13,IF($O13&gt;=EK$9,CONCATENATE(AP13," ",AQ13),""),"")</f>
        <v/>
      </c>
      <c r="EL13" s="155" t="str">
        <f t="shared" ref="EL13:EL36" si="144">IF(celkem_formaci&gt;=$D13,IF($O13&gt;=EL$9,CONCATENATE(AR13," ",AS13),""),"")</f>
        <v/>
      </c>
      <c r="EM13" s="155" t="str">
        <f t="shared" ref="EM13:EM36" si="145">IF(celkem_formaci&gt;=$D13,IF($O13&gt;=EM$9,CONCATENATE(AT13," ",AU13),""),"")</f>
        <v/>
      </c>
      <c r="EN13" s="155" t="str">
        <f t="shared" ref="EN13:EN36" si="146">IF(celkem_formaci&gt;=$D13,IF($O13&gt;=EN$9,CONCATENATE(AV13," ",AW13),""),"")</f>
        <v/>
      </c>
      <c r="EO13" s="155" t="str">
        <f t="shared" ref="EO13:EO36" si="147">IF(celkem_formaci&gt;=$D13,IF($O13&gt;=EO$9,CONCATENATE(AX13," ",AY13),""),"")</f>
        <v/>
      </c>
      <c r="EP13" s="155" t="str">
        <f t="shared" ref="EP13:EP36" si="148">IF(celkem_formaci&gt;=$D13,IF($O13&gt;=EP$9,CONCATENATE(AZ13," ",BA13),""),"")</f>
        <v/>
      </c>
      <c r="EQ13" s="155" t="str">
        <f t="shared" ref="EQ13:EQ36" si="149">IF(celkem_formaci&gt;=$D13,IF($O13&gt;=EQ$9,CONCATENATE(BB13," ",BC13),""),"")</f>
        <v/>
      </c>
      <c r="ER13" s="155" t="str">
        <f t="shared" ref="ER13:ER36" si="150">IF(celkem_formaci&gt;=$D13,IF($O13&gt;=ER$9,CONCATENATE(BD13," ",BE13),""),"")</f>
        <v/>
      </c>
      <c r="ES13" s="155" t="str">
        <f t="shared" ref="ES13:ES36" si="151">IF(celkem_formaci&gt;=$D13,IF($O13&gt;=ES$9,CONCATENATE(BF13," ",BG13),""),"")</f>
        <v/>
      </c>
      <c r="ET13" s="155" t="str">
        <f t="shared" ref="ET13:ET36" si="152">IF(celkem_formaci&gt;=$D13,IF($O13&gt;=ET$9,CONCATENATE(BH13," ",BI13),""),"")</f>
        <v/>
      </c>
      <c r="EU13" s="155" t="str">
        <f t="shared" ref="EU13:EU36" si="153">IF(celkem_formaci&gt;=$D13,IF($O13&gt;=EU$9,CONCATENATE(BJ13," ",BK13),""),"")</f>
        <v/>
      </c>
      <c r="EV13" s="155" t="str">
        <f t="shared" ref="EV13:EV36" si="154">IF(celkem_formaci&gt;=$D13,IF($O13&gt;=EV$9,CONCATENATE(BL13," ",BM13),""),"")</f>
        <v/>
      </c>
      <c r="EW13" s="155" t="str">
        <f t="shared" ref="EW13:EW36" si="155">IF(celkem_formaci&gt;=$D13,IF($O13&gt;=EW$9,CONCATENATE(BN13," ",BO13),""),"")</f>
        <v/>
      </c>
      <c r="EX13" s="155" t="str">
        <f t="shared" ref="EX13:EX36" si="156">IF(celkem_formaci&gt;=$D13,IF($O13&gt;=EX$9,CONCATENATE(BP13," ",BQ13),""),"")</f>
        <v/>
      </c>
      <c r="EY13" s="155" t="str">
        <f t="shared" ref="EY13:EY36" si="157">IF(celkem_formaci&gt;=$D13,IF($O13&gt;=EY$9,CONCATENATE(BR13," ",BS13),""),"")</f>
        <v/>
      </c>
      <c r="EZ13" s="155" t="str">
        <f t="shared" ref="EZ13:EZ36" si="158">IF(celkem_formaci&gt;=$D13,IF($O13&gt;=EZ$9,CONCATENATE(BT13," ",BU13),""),"")</f>
        <v/>
      </c>
      <c r="FA13" s="155" t="str">
        <f t="shared" ref="FA13:FA36" si="159">IF(celkem_formaci&gt;=$D13,IF($O13&gt;=FA$9,CONCATENATE(BV13," ",BW13),""),"")</f>
        <v/>
      </c>
      <c r="FB13" s="155" t="str">
        <f t="shared" ref="FB13:FB36" si="160">IF(celkem_formaci&gt;=$D13,IF($O13&gt;=FB$9,CONCATENATE(BX13," ",BY13),""),"")</f>
        <v/>
      </c>
      <c r="FC13" s="155" t="str">
        <f t="shared" ref="FC13:FC36" si="161">IF(celkem_formaci&gt;=$D13,IF($O13&gt;=FC$9,CONCATENATE(BZ13," ",CA13),""),"")</f>
        <v/>
      </c>
      <c r="FD13" s="155" t="str">
        <f t="shared" ref="FD13:FD36" si="162">IF(celkem_formaci&gt;=$D13,IF($O13&gt;=FD$9,CONCATENATE(CB13," ",CC13),""),"")</f>
        <v/>
      </c>
      <c r="FE13" s="155" t="str">
        <f t="shared" ref="FE13:FE36" si="163">IF(celkem_formaci&gt;=$D13,IF($O13&gt;=FE$9,CONCATENATE(CD13," ",CE13),""),"")</f>
        <v/>
      </c>
      <c r="FF13" s="155" t="str">
        <f t="shared" ref="FF13:FF36" si="164">IF(celkem_formaci&gt;=$D13,IF($O13&gt;=FF$9,CONCATENATE(CF13," ",CG13),""),"")</f>
        <v/>
      </c>
      <c r="FG13" s="155" t="str">
        <f t="shared" ref="FG13:FG36" si="165">IF(celkem_formaci&gt;=$D13,IF($O13&gt;=FG$9,CONCATENATE(CH13," ",CI13),""),"")</f>
        <v/>
      </c>
      <c r="FH13" s="180" t="str">
        <f t="shared" ref="FH13:FH36" si="166">IF(celkem_formaci&gt;=$D13,IF($O13&gt;=FH$9,CONCATENATE(CJ13," ",CK13),""),"")</f>
        <v/>
      </c>
      <c r="FI13" s="181" t="str">
        <f t="shared" si="128"/>
        <v/>
      </c>
      <c r="FJ13" s="135"/>
    </row>
    <row r="14" spans="1:166" ht="15" thickBot="1" x14ac:dyDescent="0.35">
      <c r="B14" s="128" t="str">
        <f ca="1">IF(celkem_formaci&gt;=D14,IF(AND((INDIRECT("'"&amp;data!B153&amp;"'!"&amp;ADDRESS(ROW('Přihláška č. 1'!$F$8),COLUMN('Přihláška č. 1'!$F$8),4),TRUE))=list_ok,COUNTIF(AA14:CK14,0)=0),"OK","ERR"),"")</f>
        <v/>
      </c>
      <c r="C14" s="256" t="str">
        <f>HYPERLINK("#'Přihláška č. "&amp;D14&amp;"'!D4","..."&amp;D14&amp;"!")</f>
        <v>...3!</v>
      </c>
      <c r="D14" s="128">
        <v>3</v>
      </c>
      <c r="E14" s="250" t="str">
        <f t="shared" si="84"/>
        <v/>
      </c>
      <c r="F14" s="201"/>
      <c r="G14" s="200"/>
      <c r="H14" s="204"/>
      <c r="I14" s="156" t="str">
        <f t="shared" si="129"/>
        <v/>
      </c>
      <c r="J14" s="155" t="str">
        <f t="shared" si="130"/>
        <v/>
      </c>
      <c r="K14" s="159"/>
      <c r="L14" s="243" t="str" cm="1">
        <f t="array" aca="1" ref="L14" ca="1">IF(celkem_formaci&gt;=D14,INDIRECT("'"&amp;data!B153&amp;"'!"&amp;ADDRESS(ROW('Přihláška č. 1'!$D$12),COLUMN('Přihláška č. 1'!$D$12),4),TRUE),"")</f>
        <v/>
      </c>
      <c r="M14" s="157" t="str">
        <f t="shared" si="131"/>
        <v/>
      </c>
      <c r="N14" s="158" t="str">
        <f t="shared" si="132"/>
        <v/>
      </c>
      <c r="O14" s="178" t="str" cm="1">
        <f t="array" aca="1" ref="O14" ca="1">IF(celkem_formaci&gt;=D14,INDIRECT("'"&amp;data!B153&amp;"'!"&amp;ADDRESS(ROW('Přihláška č. 1'!$D$6),COLUMN('Přihláška č. 1'!$D$6),4),TRUE),"")</f>
        <v/>
      </c>
      <c r="P14" s="155" t="str">
        <f ca="1">IF(celkem_formaci&gt;=D14,COUNTIF(INDIRECT("'"&amp;data!B153&amp;"'!"&amp;ADDRESS(ROW('Přihláška č. 1'!$E$9),COLUMN('Přihláška č. 1'!$E$9),4),TRUE),"*")+COUNTIF(INDIRECT("'"&amp;data!B153&amp;"'!"&amp;ADDRESS(ROW('Přihláška č. 1'!$E$10),COLUMN('Přihláška č. 1'!$E$10),4),TRUE),"*"),"")</f>
        <v/>
      </c>
      <c r="Q14" s="155" t="str">
        <f t="shared" si="133"/>
        <v/>
      </c>
      <c r="R14" s="155" t="str">
        <f t="shared" si="134"/>
        <v/>
      </c>
      <c r="S14" s="179" t="str">
        <f t="shared" si="135"/>
        <v/>
      </c>
      <c r="T14" s="178" t="str" cm="1">
        <f t="array" aca="1" ref="T14" ca="1">IF(celkem_formaci&gt;=D14,INDIRECT("'"&amp;data!B153&amp;"'!"&amp;ADDRESS(ROW('Přihláška č. 1'!$D$4),COLUMN('Přihláška č. 1'!$D$4),4),TRUE),"")</f>
        <v/>
      </c>
      <c r="U14" s="155" t="str" cm="1">
        <f t="array" aca="1" ref="U14" ca="1">IF(celkem_formaci&gt;=D14,INDIRECT("'"&amp;data!B153&amp;"'!"&amp;ADDRESS(ROW('Přihláška č. 1'!$D$13),COLUMN('Přihláška č. 1'!$D$13),4),TRUE),"")</f>
        <v/>
      </c>
      <c r="V14" s="155" t="str" cm="1">
        <f t="array" aca="1" ref="V14" ca="1">IF(celkem_formaci&gt;=D14,INDIRECT("'"&amp;data!B153&amp;"'!"&amp;ADDRESS(ROW('Přihláška č. 1'!$D$5),COLUMN('Přihláška č. 1'!$D$5),4),TRUE),"")</f>
        <v/>
      </c>
      <c r="W14" s="155" t="str">
        <f ca="1">IF(celkem_formaci&gt;=D14,IF(INDIRECT("'"&amp;data!B153&amp;"'!"&amp;ADDRESS(ROW('Přihláška č. 1'!$D$8),COLUMN('Přihláška č. 1'!$D$8),4),TRUE)="","",INDIRECT("'"&amp;data!B153&amp;"'!"&amp;ADDRESS(ROW('Přihláška č. 1'!$D$8),COLUMN('Přihláška č. 1'!$D$8),4),TRUE)),"")</f>
        <v/>
      </c>
      <c r="X14" s="184" t="str">
        <f ca="1">IF(celkem_formaci&gt;=D14,INDIRECT("'"&amp;data!B153&amp;"'!"&amp;ADDRESS(ROW('Přihláška č. 1'!$D$7),COLUMN('Přihláška č. 1'!$D$7),4),TRUE)/60,"")</f>
        <v/>
      </c>
      <c r="Y14" s="182"/>
      <c r="Z14" s="175"/>
      <c r="AA14" s="178" t="str">
        <f ca="1">IF(celkem_formaci&gt;=D14,IF(P14&gt;=1,INDIRECT("'"&amp;data!B153&amp;"'!"&amp;ADDRESS(ROW('Přihláška č. 1'!$E$9),COLUMN('Přihláška č. 1'!$E$9),4),TRUE),""),"")</f>
        <v/>
      </c>
      <c r="AB14" s="155" t="str" cm="1">
        <f t="array" aca="1" ref="AB14" ca="1">IF(celkem_formaci&gt;=D14,IF(P14&gt;=2,INDIRECT("'"&amp;data!B153&amp;"'!"&amp;ADDRESS(ROW('Přihláška č. 1'!$E$10),COLUMN('Přihláška č. 1'!$E$10),4),TRUE),""),"")</f>
        <v/>
      </c>
      <c r="AC14" s="155" t="str">
        <f t="shared" si="136"/>
        <v/>
      </c>
      <c r="AD14" s="179" t="str">
        <f t="shared" si="137"/>
        <v/>
      </c>
      <c r="AE14" s="178" t="str">
        <f t="shared" si="94"/>
        <v/>
      </c>
      <c r="AF14" s="155" t="str">
        <f t="shared" si="138"/>
        <v/>
      </c>
      <c r="AG14" s="155" t="str">
        <f t="shared" si="139"/>
        <v/>
      </c>
      <c r="AH14" s="155" t="str">
        <f t="shared" si="97"/>
        <v/>
      </c>
      <c r="AI14" s="155" t="str">
        <f t="shared" si="140"/>
        <v/>
      </c>
      <c r="AJ14" s="180" t="str">
        <f t="shared" si="141"/>
        <v/>
      </c>
      <c r="AK14" s="155" t="str">
        <f t="shared" si="100"/>
        <v/>
      </c>
      <c r="AL14" s="155" t="str">
        <f t="shared" si="101"/>
        <v/>
      </c>
      <c r="AM14" s="186" t="str">
        <f t="shared" si="102"/>
        <v/>
      </c>
      <c r="AN14" s="178" t="str">
        <f ca="1">IF(celkem_formaci&gt;=$D14,IF($O14&gt;=AN$9,INDIRECT("'"&amp;data!$B153&amp;"'!"&amp;$AN$8&amp;AN$10,TRUE),""),"")</f>
        <v/>
      </c>
      <c r="AO14" s="155" t="str">
        <f ca="1">IF(celkem_formaci&gt;=$D14,IF($O14&gt;=AO$9,INDIRECT("'"&amp;data!$B153&amp;"'!"&amp;$AO$8&amp;AO$10,TRUE),""),"")</f>
        <v/>
      </c>
      <c r="AP14" s="155" t="str">
        <f ca="1">IF(celkem_formaci&gt;=$D14,IF($O14&gt;=AP$9,INDIRECT("'"&amp;data!$B153&amp;"'!"&amp;$AN$8&amp;AP$10,TRUE),""),"")</f>
        <v/>
      </c>
      <c r="AQ14" s="155" t="str">
        <f ca="1">IF(celkem_formaci&gt;=$D14,IF($O14&gt;=AQ$9,INDIRECT("'"&amp;data!$B153&amp;"'!"&amp;$AO$8&amp;AQ$10,TRUE),""),"")</f>
        <v/>
      </c>
      <c r="AR14" s="155" t="str">
        <f ca="1">IF(celkem_formaci&gt;=$D14,IF($O14&gt;=AR$9,INDIRECT("'"&amp;data!$B153&amp;"'!"&amp;$AN$8&amp;AR$10,TRUE),""),"")</f>
        <v/>
      </c>
      <c r="AS14" s="155" t="str">
        <f ca="1">IF(celkem_formaci&gt;=$D14,IF($O14&gt;=AS$9,INDIRECT("'"&amp;data!$B153&amp;"'!"&amp;$AO$8&amp;AS$10,TRUE),""),"")</f>
        <v/>
      </c>
      <c r="AT14" s="155" t="str">
        <f ca="1">IF(celkem_formaci&gt;=$D14,IF($O14&gt;=AT$9,INDIRECT("'"&amp;data!$B153&amp;"'!"&amp;$AN$8&amp;AT$10,TRUE),""),"")</f>
        <v/>
      </c>
      <c r="AU14" s="155" t="str">
        <f ca="1">IF(celkem_formaci&gt;=$D14,IF($O14&gt;=AU$9,INDIRECT("'"&amp;data!$B153&amp;"'!"&amp;$AO$8&amp;AU$10,TRUE),""),"")</f>
        <v/>
      </c>
      <c r="AV14" s="155" t="str">
        <f ca="1">IF(celkem_formaci&gt;=$D14,IF($O14&gt;=AV$9,INDIRECT("'"&amp;data!$B153&amp;"'!"&amp;$AN$8&amp;AV$10,TRUE),""),"")</f>
        <v/>
      </c>
      <c r="AW14" s="155" t="str">
        <f ca="1">IF(celkem_formaci&gt;=$D14,IF($O14&gt;=AW$9,INDIRECT("'"&amp;data!$B153&amp;"'!"&amp;$AO$8&amp;AW$10,TRUE),""),"")</f>
        <v/>
      </c>
      <c r="AX14" s="155" t="str">
        <f ca="1">IF(celkem_formaci&gt;=$D14,IF($O14&gt;=AX$9,INDIRECT("'"&amp;data!$B153&amp;"'!"&amp;$AN$8&amp;AX$10,TRUE),""),"")</f>
        <v/>
      </c>
      <c r="AY14" s="155" t="str">
        <f ca="1">IF(celkem_formaci&gt;=$D14,IF($O14&gt;=AY$9,INDIRECT("'"&amp;data!$B153&amp;"'!"&amp;$AO$8&amp;AY$10,TRUE),""),"")</f>
        <v/>
      </c>
      <c r="AZ14" s="155" t="str">
        <f ca="1">IF(celkem_formaci&gt;=$D14,IF($O14&gt;=AZ$9,INDIRECT("'"&amp;data!$B153&amp;"'!"&amp;$AN$8&amp;AZ$10,TRUE),""),"")</f>
        <v/>
      </c>
      <c r="BA14" s="155" t="str">
        <f ca="1">IF(celkem_formaci&gt;=$D14,IF($O14&gt;=BA$9,INDIRECT("'"&amp;data!$B153&amp;"'!"&amp;$AO$8&amp;BA$10,TRUE),""),"")</f>
        <v/>
      </c>
      <c r="BB14" s="155" t="str">
        <f ca="1">IF(celkem_formaci&gt;=$D14,IF($O14&gt;=BB$9,INDIRECT("'"&amp;data!$B153&amp;"'!"&amp;$AN$8&amp;BB$10,TRUE),""),"")</f>
        <v/>
      </c>
      <c r="BC14" s="155" t="str">
        <f ca="1">IF(celkem_formaci&gt;=$D14,IF($O14&gt;=BC$9,INDIRECT("'"&amp;data!$B153&amp;"'!"&amp;$AO$8&amp;BC$10,TRUE),""),"")</f>
        <v/>
      </c>
      <c r="BD14" s="155" t="str">
        <f ca="1">IF(celkem_formaci&gt;=$D14,IF($O14&gt;=BD$9,INDIRECT("'"&amp;data!$B153&amp;"'!"&amp;$AN$8&amp;BD$10,TRUE),""),"")</f>
        <v/>
      </c>
      <c r="BE14" s="155" t="str">
        <f ca="1">IF(celkem_formaci&gt;=$D14,IF($O14&gt;=BE$9,INDIRECT("'"&amp;data!$B153&amp;"'!"&amp;$AO$8&amp;BE$10,TRUE),""),"")</f>
        <v/>
      </c>
      <c r="BF14" s="155" t="str">
        <f ca="1">IF(celkem_formaci&gt;=$D14,IF($O14&gt;=BF$9,INDIRECT("'"&amp;data!$B153&amp;"'!"&amp;$AN$8&amp;BF$10,TRUE),""),"")</f>
        <v/>
      </c>
      <c r="BG14" s="155" t="str">
        <f ca="1">IF(celkem_formaci&gt;=$D14,IF($O14&gt;=BG$9,INDIRECT("'"&amp;data!$B153&amp;"'!"&amp;$AO$8&amp;BG$10,TRUE),""),"")</f>
        <v/>
      </c>
      <c r="BH14" s="155" t="str">
        <f ca="1">IF(celkem_formaci&gt;=$D14,IF($O14&gt;=BH$9,INDIRECT("'"&amp;data!$B153&amp;"'!"&amp;$AN$8&amp;BH$10,TRUE),""),"")</f>
        <v/>
      </c>
      <c r="BI14" s="155" t="str">
        <f ca="1">IF(celkem_formaci&gt;=$D14,IF($O14&gt;=BI$9,INDIRECT("'"&amp;data!$B153&amp;"'!"&amp;$AO$8&amp;BI$10,TRUE),""),"")</f>
        <v/>
      </c>
      <c r="BJ14" s="155" t="str">
        <f ca="1">IF(celkem_formaci&gt;=$D14,IF($O14&gt;=BJ$9,INDIRECT("'"&amp;data!$B153&amp;"'!"&amp;$AN$8&amp;BJ$10,TRUE),""),"")</f>
        <v/>
      </c>
      <c r="BK14" s="155" t="str">
        <f ca="1">IF(celkem_formaci&gt;=$D14,IF($O14&gt;=BK$9,INDIRECT("'"&amp;data!$B153&amp;"'!"&amp;$AO$8&amp;BK$10,TRUE),""),"")</f>
        <v/>
      </c>
      <c r="BL14" s="155" t="str">
        <f ca="1">IF(celkem_formaci&gt;=$D14,IF($O14&gt;=BL$9,INDIRECT("'"&amp;data!$B153&amp;"'!"&amp;$AN$8&amp;BL$10,TRUE),""),"")</f>
        <v/>
      </c>
      <c r="BM14" s="155" t="str">
        <f ca="1">IF(celkem_formaci&gt;=$D14,IF($O14&gt;=BM$9,INDIRECT("'"&amp;data!$B153&amp;"'!"&amp;$AO$8&amp;BM$10,TRUE),""),"")</f>
        <v/>
      </c>
      <c r="BN14" s="155" t="str">
        <f ca="1">IF(celkem_formaci&gt;=$D14,IF($O14&gt;=BN$9,INDIRECT("'"&amp;data!$B153&amp;"'!"&amp;$AN$8&amp;BN$10,TRUE),""),"")</f>
        <v/>
      </c>
      <c r="BO14" s="155" t="str">
        <f ca="1">IF(celkem_formaci&gt;=$D14,IF($O14&gt;=BO$9,INDIRECT("'"&amp;data!$B153&amp;"'!"&amp;$AO$8&amp;BO$10,TRUE),""),"")</f>
        <v/>
      </c>
      <c r="BP14" s="155" t="str">
        <f ca="1">IF(celkem_formaci&gt;=$D14,IF($O14&gt;=BP$9,INDIRECT("'"&amp;data!$B153&amp;"'!"&amp;$AN$8&amp;BP$10,TRUE),""),"")</f>
        <v/>
      </c>
      <c r="BQ14" s="155" t="str">
        <f ca="1">IF(celkem_formaci&gt;=$D14,IF($O14&gt;=BQ$9,INDIRECT("'"&amp;data!$B153&amp;"'!"&amp;$AO$8&amp;BQ$10,TRUE),""),"")</f>
        <v/>
      </c>
      <c r="BR14" s="155" t="str">
        <f ca="1">IF(celkem_formaci&gt;=$D14,IF($O14&gt;=BR$9,INDIRECT("'"&amp;data!$B153&amp;"'!"&amp;$AN$8&amp;BR$10,TRUE),""),"")</f>
        <v/>
      </c>
      <c r="BS14" s="155" t="str">
        <f ca="1">IF(celkem_formaci&gt;=$D14,IF($O14&gt;=BS$9,INDIRECT("'"&amp;data!$B153&amp;"'!"&amp;$AO$8&amp;BS$10,TRUE),""),"")</f>
        <v/>
      </c>
      <c r="BT14" s="155" t="str">
        <f ca="1">IF(celkem_formaci&gt;=$D14,IF($O14&gt;=BT$9,INDIRECT("'"&amp;data!$B153&amp;"'!"&amp;$AN$8&amp;BT$10,TRUE),""),"")</f>
        <v/>
      </c>
      <c r="BU14" s="155" t="str">
        <f ca="1">IF(celkem_formaci&gt;=$D14,IF($O14&gt;=BU$9,INDIRECT("'"&amp;data!$B153&amp;"'!"&amp;$AO$8&amp;BU$10,TRUE),""),"")</f>
        <v/>
      </c>
      <c r="BV14" s="155" t="str">
        <f ca="1">IF(celkem_formaci&gt;=$D14,IF($O14&gt;=BV$9,INDIRECT("'"&amp;data!$B153&amp;"'!"&amp;$AN$8&amp;BV$10,TRUE),""),"")</f>
        <v/>
      </c>
      <c r="BW14" s="155" t="str">
        <f ca="1">IF(celkem_formaci&gt;=$D14,IF($O14&gt;=BW$9,INDIRECT("'"&amp;data!$B153&amp;"'!"&amp;$AO$8&amp;BW$10,TRUE),""),"")</f>
        <v/>
      </c>
      <c r="BX14" s="155" t="str">
        <f ca="1">IF(celkem_formaci&gt;=$D14,IF($O14&gt;=BX$9,INDIRECT("'"&amp;data!$B153&amp;"'!"&amp;$AN$8&amp;BX$10,TRUE),""),"")</f>
        <v/>
      </c>
      <c r="BY14" s="155" t="str">
        <f ca="1">IF(celkem_formaci&gt;=$D14,IF($O14&gt;=BY$9,INDIRECT("'"&amp;data!$B153&amp;"'!"&amp;$AO$8&amp;BY$10,TRUE),""),"")</f>
        <v/>
      </c>
      <c r="BZ14" s="155" t="str">
        <f ca="1">IF(celkem_formaci&gt;=$D14,IF($O14&gt;=BZ$9,INDIRECT("'"&amp;data!$B153&amp;"'!"&amp;$AN$8&amp;BZ$10,TRUE),""),"")</f>
        <v/>
      </c>
      <c r="CA14" s="155" t="str">
        <f ca="1">IF(celkem_formaci&gt;=$D14,IF($O14&gt;=CA$9,INDIRECT("'"&amp;data!$B153&amp;"'!"&amp;$AO$8&amp;CA$10,TRUE),""),"")</f>
        <v/>
      </c>
      <c r="CB14" s="155" t="str">
        <f ca="1">IF(celkem_formaci&gt;=$D14,IF($O14&gt;=CB$9,INDIRECT("'"&amp;data!$B153&amp;"'!"&amp;$AN$8&amp;CB$10,TRUE),""),"")</f>
        <v/>
      </c>
      <c r="CC14" s="155" t="str">
        <f ca="1">IF(celkem_formaci&gt;=$D14,IF($O14&gt;=CC$9,INDIRECT("'"&amp;data!$B153&amp;"'!"&amp;$AO$8&amp;CC$10,TRUE),""),"")</f>
        <v/>
      </c>
      <c r="CD14" s="155" t="str">
        <f ca="1">IF(celkem_formaci&gt;=$D14,IF($O14&gt;=CD$9,INDIRECT("'"&amp;data!$B153&amp;"'!"&amp;$AN$8&amp;CD$10,TRUE),""),"")</f>
        <v/>
      </c>
      <c r="CE14" s="155" t="str">
        <f ca="1">IF(celkem_formaci&gt;=$D14,IF($O14&gt;=CE$9,INDIRECT("'"&amp;data!$B153&amp;"'!"&amp;$AO$8&amp;CE$10,TRUE),""),"")</f>
        <v/>
      </c>
      <c r="CF14" s="155" t="str">
        <f ca="1">IF(celkem_formaci&gt;=$D14,IF($O14&gt;=CF$9,INDIRECT("'"&amp;data!$B153&amp;"'!"&amp;$AN$8&amp;CF$10,TRUE),""),"")</f>
        <v/>
      </c>
      <c r="CG14" s="155" t="str">
        <f ca="1">IF(celkem_formaci&gt;=$D14,IF($O14&gt;=CG$9,INDIRECT("'"&amp;data!$B153&amp;"'!"&amp;$AO$8&amp;CG$10,TRUE),""),"")</f>
        <v/>
      </c>
      <c r="CH14" s="155" t="str">
        <f ca="1">IF(celkem_formaci&gt;=$D14,IF($O14&gt;=CH$9,INDIRECT("'"&amp;data!$B153&amp;"'!"&amp;$AN$8&amp;CH$10,TRUE),""),"")</f>
        <v/>
      </c>
      <c r="CI14" s="155" t="str">
        <f ca="1">IF(celkem_formaci&gt;=$D14,IF($O14&gt;=CI$9,INDIRECT("'"&amp;data!$B153&amp;"'!"&amp;$AO$8&amp;CI$10,TRUE),""),"")</f>
        <v/>
      </c>
      <c r="CJ14" s="155" t="str">
        <f ca="1">IF(celkem_formaci&gt;=$D14,IF($O14&gt;=CJ$9,INDIRECT("'"&amp;data!$B153&amp;"'!"&amp;$AN$8&amp;CJ$10,TRUE),""),"")</f>
        <v/>
      </c>
      <c r="CK14" s="179" t="str">
        <f ca="1">IF(celkem_formaci&gt;=$D14,IF($O14&gt;=CK$9,INDIRECT("'"&amp;data!$B153&amp;"'!"&amp;$AO$8&amp;CK$10,TRUE),""),"")</f>
        <v/>
      </c>
      <c r="CL14" s="178" t="str">
        <f ca="1">IF(celkem_formaci&gt;=$D14,IF($O14&gt;=CL$9,INDIRECT("'"&amp;data!$B153&amp;"'!"&amp;$AP$8&amp;CL$10,TRUE),""),"")</f>
        <v/>
      </c>
      <c r="CM14" s="155" t="str">
        <f ca="1">IF(celkem_formaci&gt;=$D14,IF($O14&gt;=CM$9,INDIRECT("'"&amp;data!$B153&amp;"'!"&amp;$AP$8&amp;CM$10,TRUE),""),"")</f>
        <v/>
      </c>
      <c r="CN14" s="155" t="str">
        <f ca="1">IF(celkem_formaci&gt;=$D14,IF($O14&gt;=CN$9,INDIRECT("'"&amp;data!$B153&amp;"'!"&amp;$AP$8&amp;CN$10,TRUE),""),"")</f>
        <v/>
      </c>
      <c r="CO14" s="155" t="str">
        <f ca="1">IF(celkem_formaci&gt;=$D14,IF($O14&gt;=CO$9,INDIRECT("'"&amp;data!$B153&amp;"'!"&amp;$AP$8&amp;CO$10,TRUE),""),"")</f>
        <v/>
      </c>
      <c r="CP14" s="155" t="str">
        <f ca="1">IF(celkem_formaci&gt;=$D14,IF($O14&gt;=CP$9,INDIRECT("'"&amp;data!$B153&amp;"'!"&amp;$AP$8&amp;CP$10,TRUE),""),"")</f>
        <v/>
      </c>
      <c r="CQ14" s="155" t="str">
        <f ca="1">IF(celkem_formaci&gt;=$D14,IF($O14&gt;=CQ$9,INDIRECT("'"&amp;data!$B153&amp;"'!"&amp;$AP$8&amp;CQ$10,TRUE),""),"")</f>
        <v/>
      </c>
      <c r="CR14" s="155" t="str">
        <f ca="1">IF(celkem_formaci&gt;=$D14,IF($O14&gt;=CR$9,INDIRECT("'"&amp;data!$B153&amp;"'!"&amp;$AP$8&amp;CR$10,TRUE),""),"")</f>
        <v/>
      </c>
      <c r="CS14" s="155" t="str">
        <f ca="1">IF(celkem_formaci&gt;=$D14,IF($O14&gt;=CS$9,INDIRECT("'"&amp;data!$B153&amp;"'!"&amp;$AP$8&amp;CS$10,TRUE),""),"")</f>
        <v/>
      </c>
      <c r="CT14" s="155" t="str">
        <f ca="1">IF(celkem_formaci&gt;=$D14,IF($O14&gt;=CT$9,INDIRECT("'"&amp;data!$B153&amp;"'!"&amp;$AP$8&amp;CT$10,TRUE),""),"")</f>
        <v/>
      </c>
      <c r="CU14" s="155" t="str">
        <f ca="1">IF(celkem_formaci&gt;=$D14,IF($O14&gt;=CU$9,INDIRECT("'"&amp;data!$B153&amp;"'!"&amp;$AP$8&amp;CU$10,TRUE),""),"")</f>
        <v/>
      </c>
      <c r="CV14" s="155" t="str">
        <f ca="1">IF(celkem_formaci&gt;=$D14,IF($O14&gt;=CV$9,INDIRECT("'"&amp;data!$B153&amp;"'!"&amp;$AP$8&amp;CV$10,TRUE),""),"")</f>
        <v/>
      </c>
      <c r="CW14" s="155" t="str">
        <f ca="1">IF(celkem_formaci&gt;=$D14,IF($O14&gt;=CW$9,INDIRECT("'"&amp;data!$B153&amp;"'!"&amp;$AP$8&amp;CW$10,TRUE),""),"")</f>
        <v/>
      </c>
      <c r="CX14" s="155" t="str">
        <f ca="1">IF(celkem_formaci&gt;=$D14,IF($O14&gt;=CX$9,INDIRECT("'"&amp;data!$B153&amp;"'!"&amp;$AP$8&amp;CX$10,TRUE),""),"")</f>
        <v/>
      </c>
      <c r="CY14" s="155" t="str">
        <f ca="1">IF(celkem_formaci&gt;=$D14,IF($O14&gt;=CY$9,INDIRECT("'"&amp;data!$B153&amp;"'!"&amp;$AP$8&amp;CY$10,TRUE),""),"")</f>
        <v/>
      </c>
      <c r="CZ14" s="155" t="str">
        <f ca="1">IF(celkem_formaci&gt;=$D14,IF($O14&gt;=CZ$9,INDIRECT("'"&amp;data!$B153&amp;"'!"&amp;$AP$8&amp;CZ$10,TRUE),""),"")</f>
        <v/>
      </c>
      <c r="DA14" s="155" t="str">
        <f ca="1">IF(celkem_formaci&gt;=$D14,IF($O14&gt;=DA$9,INDIRECT("'"&amp;data!$B153&amp;"'!"&amp;$AP$8&amp;DA$10,TRUE),""),"")</f>
        <v/>
      </c>
      <c r="DB14" s="155" t="str">
        <f ca="1">IF(celkem_formaci&gt;=$D14,IF($O14&gt;=DB$9,INDIRECT("'"&amp;data!$B153&amp;"'!"&amp;$AP$8&amp;DB$10,TRUE),""),"")</f>
        <v/>
      </c>
      <c r="DC14" s="155" t="str">
        <f ca="1">IF(celkem_formaci&gt;=$D14,IF($O14&gt;=DC$9,INDIRECT("'"&amp;data!$B153&amp;"'!"&amp;$AP$8&amp;DC$10,TRUE),""),"")</f>
        <v/>
      </c>
      <c r="DD14" s="155" t="str">
        <f ca="1">IF(celkem_formaci&gt;=$D14,IF($O14&gt;=DD$9,INDIRECT("'"&amp;data!$B153&amp;"'!"&amp;$AP$8&amp;DD$10,TRUE),""),"")</f>
        <v/>
      </c>
      <c r="DE14" s="155" t="str">
        <f ca="1">IF(celkem_formaci&gt;=$D14,IF($O14&gt;=DE$9,INDIRECT("'"&amp;data!$B153&amp;"'!"&amp;$AP$8&amp;DE$10,TRUE),""),"")</f>
        <v/>
      </c>
      <c r="DF14" s="155" t="str">
        <f ca="1">IF(celkem_formaci&gt;=$D14,IF($O14&gt;=DF$9,INDIRECT("'"&amp;data!$B153&amp;"'!"&amp;$AP$8&amp;DF$10,TRUE),""),"")</f>
        <v/>
      </c>
      <c r="DG14" s="155" t="str">
        <f ca="1">IF(celkem_formaci&gt;=$D14,IF($O14&gt;=DG$9,INDIRECT("'"&amp;data!$B153&amp;"'!"&amp;$AP$8&amp;DG$10,TRUE),""),"")</f>
        <v/>
      </c>
      <c r="DH14" s="155" t="str">
        <f ca="1">IF(celkem_formaci&gt;=$D14,IF($O14&gt;=DH$9,INDIRECT("'"&amp;data!$B153&amp;"'!"&amp;$AP$8&amp;DH$10,TRUE),""),"")</f>
        <v/>
      </c>
      <c r="DI14" s="155" t="str">
        <f ca="1">IF(celkem_formaci&gt;=$D14,IF($O14&gt;=DI$9,INDIRECT("'"&amp;data!$B153&amp;"'!"&amp;$AP$8&amp;DI$10,TRUE),""),"")</f>
        <v/>
      </c>
      <c r="DJ14" s="179" t="str">
        <f ca="1">IF(celkem_formaci&gt;=$D14,IF($O14&gt;=DJ$9,INDIRECT("'"&amp;data!$B153&amp;"'!"&amp;$AP$8&amp;DJ$10,TRUE),""),"")</f>
        <v/>
      </c>
      <c r="DK14" s="178" t="str">
        <f ca="1">IF(celkem_formaci&gt;=$D14,IF($O14&gt;=DK$9,INDIRECT("'"&amp;data!$B153&amp;"'!"&amp;$AQ$8&amp;DK$10,TRUE),""),"")</f>
        <v/>
      </c>
      <c r="DL14" s="155" t="str">
        <f ca="1">IF(celkem_formaci&gt;=$D14,IF($O14&gt;=DL$9,INDIRECT("'"&amp;data!$B153&amp;"'!"&amp;$AQ$8&amp;DL$10,TRUE),""),"")</f>
        <v/>
      </c>
      <c r="DM14" s="155" t="str">
        <f ca="1">IF(celkem_formaci&gt;=$D14,IF($O14&gt;=DM$9,INDIRECT("'"&amp;data!$B153&amp;"'!"&amp;$AQ$8&amp;DM$10,TRUE),""),"")</f>
        <v/>
      </c>
      <c r="DN14" s="155" t="str">
        <f ca="1">IF(celkem_formaci&gt;=$D14,IF($O14&gt;=DN$9,INDIRECT("'"&amp;data!$B153&amp;"'!"&amp;$AQ$8&amp;DN$10,TRUE),""),"")</f>
        <v/>
      </c>
      <c r="DO14" s="155" t="str">
        <f ca="1">IF(celkem_formaci&gt;=$D14,IF($O14&gt;=DO$9,INDIRECT("'"&amp;data!$B153&amp;"'!"&amp;$AQ$8&amp;DO$10,TRUE),""),"")</f>
        <v/>
      </c>
      <c r="DP14" s="155" t="str">
        <f ca="1">IF(celkem_formaci&gt;=$D14,IF($O14&gt;=DP$9,INDIRECT("'"&amp;data!$B153&amp;"'!"&amp;$AQ$8&amp;DP$10,TRUE),""),"")</f>
        <v/>
      </c>
      <c r="DQ14" s="155" t="str">
        <f ca="1">IF(celkem_formaci&gt;=$D14,IF($O14&gt;=DQ$9,INDIRECT("'"&amp;data!$B153&amp;"'!"&amp;$AQ$8&amp;DQ$10,TRUE),""),"")</f>
        <v/>
      </c>
      <c r="DR14" s="155" t="str">
        <f ca="1">IF(celkem_formaci&gt;=$D14,IF($O14&gt;=DR$9,INDIRECT("'"&amp;data!$B153&amp;"'!"&amp;$AQ$8&amp;DR$10,TRUE),""),"")</f>
        <v/>
      </c>
      <c r="DS14" s="155" t="str">
        <f ca="1">IF(celkem_formaci&gt;=$D14,IF($O14&gt;=DS$9,INDIRECT("'"&amp;data!$B153&amp;"'!"&amp;$AQ$8&amp;DS$10,TRUE),""),"")</f>
        <v/>
      </c>
      <c r="DT14" s="155" t="str">
        <f ca="1">IF(celkem_formaci&gt;=$D14,IF($O14&gt;=DT$9,INDIRECT("'"&amp;data!$B153&amp;"'!"&amp;$AQ$8&amp;DT$10,TRUE),""),"")</f>
        <v/>
      </c>
      <c r="DU14" s="155" t="str">
        <f ca="1">IF(celkem_formaci&gt;=$D14,IF($O14&gt;=DU$9,INDIRECT("'"&amp;data!$B153&amp;"'!"&amp;$AQ$8&amp;DU$10,TRUE),""),"")</f>
        <v/>
      </c>
      <c r="DV14" s="155" t="str">
        <f ca="1">IF(celkem_formaci&gt;=$D14,IF($O14&gt;=DV$9,INDIRECT("'"&amp;data!$B153&amp;"'!"&amp;$AQ$8&amp;DV$10,TRUE),""),"")</f>
        <v/>
      </c>
      <c r="DW14" s="155" t="str">
        <f ca="1">IF(celkem_formaci&gt;=$D14,IF($O14&gt;=DW$9,INDIRECT("'"&amp;data!$B153&amp;"'!"&amp;$AQ$8&amp;DW$10,TRUE),""),"")</f>
        <v/>
      </c>
      <c r="DX14" s="155" t="str">
        <f ca="1">IF(celkem_formaci&gt;=$D14,IF($O14&gt;=DX$9,INDIRECT("'"&amp;data!$B153&amp;"'!"&amp;$AQ$8&amp;DX$10,TRUE),""),"")</f>
        <v/>
      </c>
      <c r="DY14" s="155" t="str">
        <f ca="1">IF(celkem_formaci&gt;=$D14,IF($O14&gt;=DY$9,INDIRECT("'"&amp;data!$B153&amp;"'!"&amp;$AQ$8&amp;DY$10,TRUE),""),"")</f>
        <v/>
      </c>
      <c r="DZ14" s="155" t="str">
        <f ca="1">IF(celkem_formaci&gt;=$D14,IF($O14&gt;=DZ$9,INDIRECT("'"&amp;data!$B153&amp;"'!"&amp;$AQ$8&amp;DZ$10,TRUE),""),"")</f>
        <v/>
      </c>
      <c r="EA14" s="155" t="str">
        <f ca="1">IF(celkem_formaci&gt;=$D14,IF($O14&gt;=EA$9,INDIRECT("'"&amp;data!$B153&amp;"'!"&amp;$AQ$8&amp;EA$10,TRUE),""),"")</f>
        <v/>
      </c>
      <c r="EB14" s="155" t="str">
        <f ca="1">IF(celkem_formaci&gt;=$D14,IF($O14&gt;=EB$9,INDIRECT("'"&amp;data!$B153&amp;"'!"&amp;$AQ$8&amp;EB$10,TRUE),""),"")</f>
        <v/>
      </c>
      <c r="EC14" s="155" t="str">
        <f ca="1">IF(celkem_formaci&gt;=$D14,IF($O14&gt;=EC$9,INDIRECT("'"&amp;data!$B153&amp;"'!"&amp;$AQ$8&amp;EC$10,TRUE),""),"")</f>
        <v/>
      </c>
      <c r="ED14" s="155" t="str">
        <f ca="1">IF(celkem_formaci&gt;=$D14,IF($O14&gt;=ED$9,INDIRECT("'"&amp;data!$B153&amp;"'!"&amp;$AQ$8&amp;ED$10,TRUE),""),"")</f>
        <v/>
      </c>
      <c r="EE14" s="155" t="str">
        <f ca="1">IF(celkem_formaci&gt;=$D14,IF($O14&gt;=EE$9,INDIRECT("'"&amp;data!$B153&amp;"'!"&amp;$AQ$8&amp;EE$10,TRUE),""),"")</f>
        <v/>
      </c>
      <c r="EF14" s="155" t="str">
        <f ca="1">IF(celkem_formaci&gt;=$D14,IF($O14&gt;=EF$9,INDIRECT("'"&amp;data!$B153&amp;"'!"&amp;$AQ$8&amp;EF$10,TRUE),""),"")</f>
        <v/>
      </c>
      <c r="EG14" s="155" t="str">
        <f ca="1">IF(celkem_formaci&gt;=$D14,IF($O14&gt;=EG$9,INDIRECT("'"&amp;data!$B153&amp;"'!"&amp;$AQ$8&amp;EG$10,TRUE),""),"")</f>
        <v/>
      </c>
      <c r="EH14" s="155" t="str">
        <f ca="1">IF(celkem_formaci&gt;=$D14,IF($O14&gt;=EH$9,INDIRECT("'"&amp;data!$B153&amp;"'!"&amp;$AQ$8&amp;EH$10,TRUE),""),"")</f>
        <v/>
      </c>
      <c r="EI14" s="179" t="str">
        <f ca="1">IF(celkem_formaci&gt;=$D14,IF($O14&gt;=EI$9,INDIRECT("'"&amp;data!$B153&amp;"'!"&amp;$AQ$8&amp;EI$10,TRUE),""),"")</f>
        <v/>
      </c>
      <c r="EJ14" s="177" t="str">
        <f t="shared" si="142"/>
        <v/>
      </c>
      <c r="EK14" s="155" t="str">
        <f t="shared" si="143"/>
        <v/>
      </c>
      <c r="EL14" s="155" t="str">
        <f t="shared" si="144"/>
        <v/>
      </c>
      <c r="EM14" s="155" t="str">
        <f t="shared" si="145"/>
        <v/>
      </c>
      <c r="EN14" s="155" t="str">
        <f t="shared" si="146"/>
        <v/>
      </c>
      <c r="EO14" s="155" t="str">
        <f t="shared" si="147"/>
        <v/>
      </c>
      <c r="EP14" s="155" t="str">
        <f t="shared" si="148"/>
        <v/>
      </c>
      <c r="EQ14" s="155" t="str">
        <f t="shared" si="149"/>
        <v/>
      </c>
      <c r="ER14" s="155" t="str">
        <f t="shared" si="150"/>
        <v/>
      </c>
      <c r="ES14" s="155" t="str">
        <f t="shared" si="151"/>
        <v/>
      </c>
      <c r="ET14" s="155" t="str">
        <f t="shared" si="152"/>
        <v/>
      </c>
      <c r="EU14" s="155" t="str">
        <f t="shared" si="153"/>
        <v/>
      </c>
      <c r="EV14" s="155" t="str">
        <f t="shared" si="154"/>
        <v/>
      </c>
      <c r="EW14" s="155" t="str">
        <f t="shared" si="155"/>
        <v/>
      </c>
      <c r="EX14" s="155" t="str">
        <f t="shared" si="156"/>
        <v/>
      </c>
      <c r="EY14" s="155" t="str">
        <f t="shared" si="157"/>
        <v/>
      </c>
      <c r="EZ14" s="155" t="str">
        <f t="shared" si="158"/>
        <v/>
      </c>
      <c r="FA14" s="155" t="str">
        <f t="shared" si="159"/>
        <v/>
      </c>
      <c r="FB14" s="155" t="str">
        <f t="shared" si="160"/>
        <v/>
      </c>
      <c r="FC14" s="155" t="str">
        <f t="shared" si="161"/>
        <v/>
      </c>
      <c r="FD14" s="155" t="str">
        <f t="shared" si="162"/>
        <v/>
      </c>
      <c r="FE14" s="155" t="str">
        <f t="shared" si="163"/>
        <v/>
      </c>
      <c r="FF14" s="155" t="str">
        <f t="shared" si="164"/>
        <v/>
      </c>
      <c r="FG14" s="155" t="str">
        <f t="shared" si="165"/>
        <v/>
      </c>
      <c r="FH14" s="180" t="str">
        <f t="shared" si="166"/>
        <v/>
      </c>
      <c r="FI14" s="181" t="str">
        <f t="shared" si="128"/>
        <v/>
      </c>
      <c r="FJ14" s="135"/>
    </row>
    <row r="15" spans="1:166" ht="15" thickBot="1" x14ac:dyDescent="0.35">
      <c r="B15" s="128" t="str">
        <f ca="1">IF(celkem_formaci&gt;=D15,IF(AND((INDIRECT("'"&amp;data!B154&amp;"'!"&amp;ADDRESS(ROW('Přihláška č. 1'!$F$8),COLUMN('Přihláška č. 1'!$F$8),4),TRUE))=list_ok,COUNTIF(AA15:CK15,0)=0),"OK","ERR"),"")</f>
        <v/>
      </c>
      <c r="C15" s="255" t="str">
        <f t="shared" ref="C15:C31" si="167">HYPERLINK("#'Přihláška č. "&amp;D15&amp;"'!D4","..."&amp;D15&amp;"!")</f>
        <v>...4!</v>
      </c>
      <c r="D15" s="128">
        <v>4</v>
      </c>
      <c r="E15" s="250" t="str">
        <f t="shared" si="84"/>
        <v/>
      </c>
      <c r="F15" s="201"/>
      <c r="G15" s="200"/>
      <c r="H15" s="204"/>
      <c r="I15" s="156" t="str">
        <f t="shared" si="129"/>
        <v/>
      </c>
      <c r="J15" s="155" t="str">
        <f t="shared" si="130"/>
        <v/>
      </c>
      <c r="K15" s="159"/>
      <c r="L15" s="243" t="str" cm="1">
        <f t="array" aca="1" ref="L15" ca="1">IF(celkem_formaci&gt;=D15,INDIRECT("'"&amp;data!B154&amp;"'!"&amp;ADDRESS(ROW('Přihláška č. 1'!$D$12),COLUMN('Přihláška č. 1'!$D$12),4),TRUE),"")</f>
        <v/>
      </c>
      <c r="M15" s="157" t="str">
        <f t="shared" si="131"/>
        <v/>
      </c>
      <c r="N15" s="158" t="str">
        <f t="shared" si="132"/>
        <v/>
      </c>
      <c r="O15" s="178" t="str" cm="1">
        <f t="array" aca="1" ref="O15" ca="1">IF(celkem_formaci&gt;=D15,INDIRECT("'"&amp;data!B154&amp;"'!"&amp;ADDRESS(ROW('Přihláška č. 1'!$D$6),COLUMN('Přihláška č. 1'!$D$6),4),TRUE),"")</f>
        <v/>
      </c>
      <c r="P15" s="155" t="str">
        <f ca="1">IF(celkem_formaci&gt;=D15,COUNTIF(INDIRECT("'"&amp;data!B154&amp;"'!"&amp;ADDRESS(ROW('Přihláška č. 1'!$E$9),COLUMN('Přihláška č. 1'!$E$9),4),TRUE),"*")+COUNTIF(INDIRECT("'"&amp;data!B154&amp;"'!"&amp;ADDRESS(ROW('Přihláška č. 1'!$E$10),COLUMN('Přihláška č. 1'!$E$10),4),TRUE),"*"),"")</f>
        <v/>
      </c>
      <c r="Q15" s="155" t="str">
        <f t="shared" si="133"/>
        <v/>
      </c>
      <c r="R15" s="155" t="str">
        <f t="shared" si="134"/>
        <v/>
      </c>
      <c r="S15" s="179" t="str">
        <f t="shared" si="135"/>
        <v/>
      </c>
      <c r="T15" s="178" t="str" cm="1">
        <f t="array" aca="1" ref="T15" ca="1">IF(celkem_formaci&gt;=D15,INDIRECT("'"&amp;data!B154&amp;"'!"&amp;ADDRESS(ROW('Přihláška č. 1'!$D$4),COLUMN('Přihláška č. 1'!$D$4),4),TRUE),"")</f>
        <v/>
      </c>
      <c r="U15" s="155" t="str" cm="1">
        <f t="array" aca="1" ref="U15" ca="1">IF(celkem_formaci&gt;=D15,INDIRECT("'"&amp;data!B154&amp;"'!"&amp;ADDRESS(ROW('Přihláška č. 1'!$D$13),COLUMN('Přihláška č. 1'!$D$13),4),TRUE),"")</f>
        <v/>
      </c>
      <c r="V15" s="155" t="str" cm="1">
        <f t="array" aca="1" ref="V15" ca="1">IF(celkem_formaci&gt;=D15,INDIRECT("'"&amp;data!B154&amp;"'!"&amp;ADDRESS(ROW('Přihláška č. 1'!$D$5),COLUMN('Přihláška č. 1'!$D$5),4),TRUE),"")</f>
        <v/>
      </c>
      <c r="W15" s="155" t="str">
        <f ca="1">IF(celkem_formaci&gt;=D15,IF(INDIRECT("'"&amp;data!B154&amp;"'!"&amp;ADDRESS(ROW('Přihláška č. 1'!$D$8),COLUMN('Přihláška č. 1'!$D$8),4),TRUE)="","",INDIRECT("'"&amp;data!B154&amp;"'!"&amp;ADDRESS(ROW('Přihláška č. 1'!$D$8),COLUMN('Přihláška č. 1'!$D$8),4),TRUE)),"")</f>
        <v/>
      </c>
      <c r="X15" s="184" t="str">
        <f ca="1">IF(celkem_formaci&gt;=D15,INDIRECT("'"&amp;data!B154&amp;"'!"&amp;ADDRESS(ROW('Přihláška č. 1'!$D$7),COLUMN('Přihláška č. 1'!$D$7),4),TRUE)/60,"")</f>
        <v/>
      </c>
      <c r="Y15" s="182"/>
      <c r="Z15" s="175"/>
      <c r="AA15" s="178" t="str">
        <f ca="1">IF(celkem_formaci&gt;=D15,IF(P15&gt;=1,INDIRECT("'"&amp;data!B154&amp;"'!"&amp;ADDRESS(ROW('Přihláška č. 1'!$E$9),COLUMN('Přihláška č. 1'!$E$9),4),TRUE),""),"")</f>
        <v/>
      </c>
      <c r="AB15" s="155" t="str" cm="1">
        <f t="array" aca="1" ref="AB15" ca="1">IF(celkem_formaci&gt;=D15,IF(P15&gt;=2,INDIRECT("'"&amp;data!B154&amp;"'!"&amp;ADDRESS(ROW('Přihláška č. 1'!$E$10),COLUMN('Přihláška č. 1'!$E$10),4),TRUE),""),"")</f>
        <v/>
      </c>
      <c r="AC15" s="155" t="str">
        <f t="shared" si="136"/>
        <v/>
      </c>
      <c r="AD15" s="179" t="str">
        <f t="shared" si="137"/>
        <v/>
      </c>
      <c r="AE15" s="178" t="str">
        <f t="shared" si="94"/>
        <v/>
      </c>
      <c r="AF15" s="155" t="str">
        <f t="shared" si="138"/>
        <v/>
      </c>
      <c r="AG15" s="155" t="str">
        <f t="shared" si="139"/>
        <v/>
      </c>
      <c r="AH15" s="155" t="str">
        <f t="shared" si="97"/>
        <v/>
      </c>
      <c r="AI15" s="155" t="str">
        <f t="shared" si="140"/>
        <v/>
      </c>
      <c r="AJ15" s="180" t="str">
        <f t="shared" si="141"/>
        <v/>
      </c>
      <c r="AK15" s="155" t="str">
        <f t="shared" si="100"/>
        <v/>
      </c>
      <c r="AL15" s="155" t="str">
        <f t="shared" si="101"/>
        <v/>
      </c>
      <c r="AM15" s="186" t="str">
        <f t="shared" si="102"/>
        <v/>
      </c>
      <c r="AN15" s="178" t="str">
        <f ca="1">IF(celkem_formaci&gt;=$D15,IF($O15&gt;=AN$9,INDIRECT("'"&amp;data!$B154&amp;"'!"&amp;$AN$8&amp;AN$10,TRUE),""),"")</f>
        <v/>
      </c>
      <c r="AO15" s="155" t="str">
        <f ca="1">IF(celkem_formaci&gt;=$D15,IF($O15&gt;=AO$9,INDIRECT("'"&amp;data!$B154&amp;"'!"&amp;$AO$8&amp;AO$10,TRUE),""),"")</f>
        <v/>
      </c>
      <c r="AP15" s="155" t="str">
        <f ca="1">IF(celkem_formaci&gt;=$D15,IF($O15&gt;=AP$9,INDIRECT("'"&amp;data!$B154&amp;"'!"&amp;$AN$8&amp;AP$10,TRUE),""),"")</f>
        <v/>
      </c>
      <c r="AQ15" s="155" t="str">
        <f ca="1">IF(celkem_formaci&gt;=$D15,IF($O15&gt;=AQ$9,INDIRECT("'"&amp;data!$B154&amp;"'!"&amp;$AO$8&amp;AQ$10,TRUE),""),"")</f>
        <v/>
      </c>
      <c r="AR15" s="155" t="str">
        <f ca="1">IF(celkem_formaci&gt;=$D15,IF($O15&gt;=AR$9,INDIRECT("'"&amp;data!$B154&amp;"'!"&amp;$AN$8&amp;AR$10,TRUE),""),"")</f>
        <v/>
      </c>
      <c r="AS15" s="155" t="str">
        <f ca="1">IF(celkem_formaci&gt;=$D15,IF($O15&gt;=AS$9,INDIRECT("'"&amp;data!$B154&amp;"'!"&amp;$AO$8&amp;AS$10,TRUE),""),"")</f>
        <v/>
      </c>
      <c r="AT15" s="155" t="str">
        <f ca="1">IF(celkem_formaci&gt;=$D15,IF($O15&gt;=AT$9,INDIRECT("'"&amp;data!$B154&amp;"'!"&amp;$AN$8&amp;AT$10,TRUE),""),"")</f>
        <v/>
      </c>
      <c r="AU15" s="155" t="str">
        <f ca="1">IF(celkem_formaci&gt;=$D15,IF($O15&gt;=AU$9,INDIRECT("'"&amp;data!$B154&amp;"'!"&amp;$AO$8&amp;AU$10,TRUE),""),"")</f>
        <v/>
      </c>
      <c r="AV15" s="155" t="str">
        <f ca="1">IF(celkem_formaci&gt;=$D15,IF($O15&gt;=AV$9,INDIRECT("'"&amp;data!$B154&amp;"'!"&amp;$AN$8&amp;AV$10,TRUE),""),"")</f>
        <v/>
      </c>
      <c r="AW15" s="155" t="str">
        <f ca="1">IF(celkem_formaci&gt;=$D15,IF($O15&gt;=AW$9,INDIRECT("'"&amp;data!$B154&amp;"'!"&amp;$AO$8&amp;AW$10,TRUE),""),"")</f>
        <v/>
      </c>
      <c r="AX15" s="155" t="str">
        <f ca="1">IF(celkem_formaci&gt;=$D15,IF($O15&gt;=AX$9,INDIRECT("'"&amp;data!$B154&amp;"'!"&amp;$AN$8&amp;AX$10,TRUE),""),"")</f>
        <v/>
      </c>
      <c r="AY15" s="155" t="str">
        <f ca="1">IF(celkem_formaci&gt;=$D15,IF($O15&gt;=AY$9,INDIRECT("'"&amp;data!$B154&amp;"'!"&amp;$AO$8&amp;AY$10,TRUE),""),"")</f>
        <v/>
      </c>
      <c r="AZ15" s="155" t="str">
        <f ca="1">IF(celkem_formaci&gt;=$D15,IF($O15&gt;=AZ$9,INDIRECT("'"&amp;data!$B154&amp;"'!"&amp;$AN$8&amp;AZ$10,TRUE),""),"")</f>
        <v/>
      </c>
      <c r="BA15" s="155" t="str">
        <f ca="1">IF(celkem_formaci&gt;=$D15,IF($O15&gt;=BA$9,INDIRECT("'"&amp;data!$B154&amp;"'!"&amp;$AO$8&amp;BA$10,TRUE),""),"")</f>
        <v/>
      </c>
      <c r="BB15" s="155" t="str">
        <f ca="1">IF(celkem_formaci&gt;=$D15,IF($O15&gt;=BB$9,INDIRECT("'"&amp;data!$B154&amp;"'!"&amp;$AN$8&amp;BB$10,TRUE),""),"")</f>
        <v/>
      </c>
      <c r="BC15" s="155" t="str">
        <f ca="1">IF(celkem_formaci&gt;=$D15,IF($O15&gt;=BC$9,INDIRECT("'"&amp;data!$B154&amp;"'!"&amp;$AO$8&amp;BC$10,TRUE),""),"")</f>
        <v/>
      </c>
      <c r="BD15" s="155" t="str">
        <f ca="1">IF(celkem_formaci&gt;=$D15,IF($O15&gt;=BD$9,INDIRECT("'"&amp;data!$B154&amp;"'!"&amp;$AN$8&amp;BD$10,TRUE),""),"")</f>
        <v/>
      </c>
      <c r="BE15" s="155" t="str">
        <f ca="1">IF(celkem_formaci&gt;=$D15,IF($O15&gt;=BE$9,INDIRECT("'"&amp;data!$B154&amp;"'!"&amp;$AO$8&amp;BE$10,TRUE),""),"")</f>
        <v/>
      </c>
      <c r="BF15" s="155" t="str">
        <f ca="1">IF(celkem_formaci&gt;=$D15,IF($O15&gt;=BF$9,INDIRECT("'"&amp;data!$B154&amp;"'!"&amp;$AN$8&amp;BF$10,TRUE),""),"")</f>
        <v/>
      </c>
      <c r="BG15" s="155" t="str">
        <f ca="1">IF(celkem_formaci&gt;=$D15,IF($O15&gt;=BG$9,INDIRECT("'"&amp;data!$B154&amp;"'!"&amp;$AO$8&amp;BG$10,TRUE),""),"")</f>
        <v/>
      </c>
      <c r="BH15" s="155" t="str">
        <f ca="1">IF(celkem_formaci&gt;=$D15,IF($O15&gt;=BH$9,INDIRECT("'"&amp;data!$B154&amp;"'!"&amp;$AN$8&amp;BH$10,TRUE),""),"")</f>
        <v/>
      </c>
      <c r="BI15" s="155" t="str">
        <f ca="1">IF(celkem_formaci&gt;=$D15,IF($O15&gt;=BI$9,INDIRECT("'"&amp;data!$B154&amp;"'!"&amp;$AO$8&amp;BI$10,TRUE),""),"")</f>
        <v/>
      </c>
      <c r="BJ15" s="155" t="str">
        <f ca="1">IF(celkem_formaci&gt;=$D15,IF($O15&gt;=BJ$9,INDIRECT("'"&amp;data!$B154&amp;"'!"&amp;$AN$8&amp;BJ$10,TRUE),""),"")</f>
        <v/>
      </c>
      <c r="BK15" s="155" t="str">
        <f ca="1">IF(celkem_formaci&gt;=$D15,IF($O15&gt;=BK$9,INDIRECT("'"&amp;data!$B154&amp;"'!"&amp;$AO$8&amp;BK$10,TRUE),""),"")</f>
        <v/>
      </c>
      <c r="BL15" s="155" t="str">
        <f ca="1">IF(celkem_formaci&gt;=$D15,IF($O15&gt;=BL$9,INDIRECT("'"&amp;data!$B154&amp;"'!"&amp;$AN$8&amp;BL$10,TRUE),""),"")</f>
        <v/>
      </c>
      <c r="BM15" s="155" t="str">
        <f ca="1">IF(celkem_formaci&gt;=$D15,IF($O15&gt;=BM$9,INDIRECT("'"&amp;data!$B154&amp;"'!"&amp;$AO$8&amp;BM$10,TRUE),""),"")</f>
        <v/>
      </c>
      <c r="BN15" s="155" t="str">
        <f ca="1">IF(celkem_formaci&gt;=$D15,IF($O15&gt;=BN$9,INDIRECT("'"&amp;data!$B154&amp;"'!"&amp;$AN$8&amp;BN$10,TRUE),""),"")</f>
        <v/>
      </c>
      <c r="BO15" s="155" t="str">
        <f ca="1">IF(celkem_formaci&gt;=$D15,IF($O15&gt;=BO$9,INDIRECT("'"&amp;data!$B154&amp;"'!"&amp;$AO$8&amp;BO$10,TRUE),""),"")</f>
        <v/>
      </c>
      <c r="BP15" s="155" t="str">
        <f ca="1">IF(celkem_formaci&gt;=$D15,IF($O15&gt;=BP$9,INDIRECT("'"&amp;data!$B154&amp;"'!"&amp;$AN$8&amp;BP$10,TRUE),""),"")</f>
        <v/>
      </c>
      <c r="BQ15" s="155" t="str">
        <f ca="1">IF(celkem_formaci&gt;=$D15,IF($O15&gt;=BQ$9,INDIRECT("'"&amp;data!$B154&amp;"'!"&amp;$AO$8&amp;BQ$10,TRUE),""),"")</f>
        <v/>
      </c>
      <c r="BR15" s="155" t="str">
        <f ca="1">IF(celkem_formaci&gt;=$D15,IF($O15&gt;=BR$9,INDIRECT("'"&amp;data!$B154&amp;"'!"&amp;$AN$8&amp;BR$10,TRUE),""),"")</f>
        <v/>
      </c>
      <c r="BS15" s="155" t="str">
        <f ca="1">IF(celkem_formaci&gt;=$D15,IF($O15&gt;=BS$9,INDIRECT("'"&amp;data!$B154&amp;"'!"&amp;$AO$8&amp;BS$10,TRUE),""),"")</f>
        <v/>
      </c>
      <c r="BT15" s="155" t="str">
        <f ca="1">IF(celkem_formaci&gt;=$D15,IF($O15&gt;=BT$9,INDIRECT("'"&amp;data!$B154&amp;"'!"&amp;$AN$8&amp;BT$10,TRUE),""),"")</f>
        <v/>
      </c>
      <c r="BU15" s="155" t="str">
        <f ca="1">IF(celkem_formaci&gt;=$D15,IF($O15&gt;=BU$9,INDIRECT("'"&amp;data!$B154&amp;"'!"&amp;$AO$8&amp;BU$10,TRUE),""),"")</f>
        <v/>
      </c>
      <c r="BV15" s="155" t="str">
        <f ca="1">IF(celkem_formaci&gt;=$D15,IF($O15&gt;=BV$9,INDIRECT("'"&amp;data!$B154&amp;"'!"&amp;$AN$8&amp;BV$10,TRUE),""),"")</f>
        <v/>
      </c>
      <c r="BW15" s="155" t="str">
        <f ca="1">IF(celkem_formaci&gt;=$D15,IF($O15&gt;=BW$9,INDIRECT("'"&amp;data!$B154&amp;"'!"&amp;$AO$8&amp;BW$10,TRUE),""),"")</f>
        <v/>
      </c>
      <c r="BX15" s="155" t="str">
        <f ca="1">IF(celkem_formaci&gt;=$D15,IF($O15&gt;=BX$9,INDIRECT("'"&amp;data!$B154&amp;"'!"&amp;$AN$8&amp;BX$10,TRUE),""),"")</f>
        <v/>
      </c>
      <c r="BY15" s="155" t="str">
        <f ca="1">IF(celkem_formaci&gt;=$D15,IF($O15&gt;=BY$9,INDIRECT("'"&amp;data!$B154&amp;"'!"&amp;$AO$8&amp;BY$10,TRUE),""),"")</f>
        <v/>
      </c>
      <c r="BZ15" s="155" t="str">
        <f ca="1">IF(celkem_formaci&gt;=$D15,IF($O15&gt;=BZ$9,INDIRECT("'"&amp;data!$B154&amp;"'!"&amp;$AN$8&amp;BZ$10,TRUE),""),"")</f>
        <v/>
      </c>
      <c r="CA15" s="155" t="str">
        <f ca="1">IF(celkem_formaci&gt;=$D15,IF($O15&gt;=CA$9,INDIRECT("'"&amp;data!$B154&amp;"'!"&amp;$AO$8&amp;CA$10,TRUE),""),"")</f>
        <v/>
      </c>
      <c r="CB15" s="155" t="str">
        <f ca="1">IF(celkem_formaci&gt;=$D15,IF($O15&gt;=CB$9,INDIRECT("'"&amp;data!$B154&amp;"'!"&amp;$AN$8&amp;CB$10,TRUE),""),"")</f>
        <v/>
      </c>
      <c r="CC15" s="155" t="str">
        <f ca="1">IF(celkem_formaci&gt;=$D15,IF($O15&gt;=CC$9,INDIRECT("'"&amp;data!$B154&amp;"'!"&amp;$AO$8&amp;CC$10,TRUE),""),"")</f>
        <v/>
      </c>
      <c r="CD15" s="155" t="str">
        <f ca="1">IF(celkem_formaci&gt;=$D15,IF($O15&gt;=CD$9,INDIRECT("'"&amp;data!$B154&amp;"'!"&amp;$AN$8&amp;CD$10,TRUE),""),"")</f>
        <v/>
      </c>
      <c r="CE15" s="155" t="str">
        <f ca="1">IF(celkem_formaci&gt;=$D15,IF($O15&gt;=CE$9,INDIRECT("'"&amp;data!$B154&amp;"'!"&amp;$AO$8&amp;CE$10,TRUE),""),"")</f>
        <v/>
      </c>
      <c r="CF15" s="155" t="str">
        <f ca="1">IF(celkem_formaci&gt;=$D15,IF($O15&gt;=CF$9,INDIRECT("'"&amp;data!$B154&amp;"'!"&amp;$AN$8&amp;CF$10,TRUE),""),"")</f>
        <v/>
      </c>
      <c r="CG15" s="155" t="str">
        <f ca="1">IF(celkem_formaci&gt;=$D15,IF($O15&gt;=CG$9,INDIRECT("'"&amp;data!$B154&amp;"'!"&amp;$AO$8&amp;CG$10,TRUE),""),"")</f>
        <v/>
      </c>
      <c r="CH15" s="155" t="str">
        <f ca="1">IF(celkem_formaci&gt;=$D15,IF($O15&gt;=CH$9,INDIRECT("'"&amp;data!$B154&amp;"'!"&amp;$AN$8&amp;CH$10,TRUE),""),"")</f>
        <v/>
      </c>
      <c r="CI15" s="155" t="str">
        <f ca="1">IF(celkem_formaci&gt;=$D15,IF($O15&gt;=CI$9,INDIRECT("'"&amp;data!$B154&amp;"'!"&amp;$AO$8&amp;CI$10,TRUE),""),"")</f>
        <v/>
      </c>
      <c r="CJ15" s="155" t="str">
        <f ca="1">IF(celkem_formaci&gt;=$D15,IF($O15&gt;=CJ$9,INDIRECT("'"&amp;data!$B154&amp;"'!"&amp;$AN$8&amp;CJ$10,TRUE),""),"")</f>
        <v/>
      </c>
      <c r="CK15" s="179" t="str">
        <f ca="1">IF(celkem_formaci&gt;=$D15,IF($O15&gt;=CK$9,INDIRECT("'"&amp;data!$B154&amp;"'!"&amp;$AO$8&amp;CK$10,TRUE),""),"")</f>
        <v/>
      </c>
      <c r="CL15" s="178" t="str">
        <f ca="1">IF(celkem_formaci&gt;=$D15,IF($O15&gt;=CL$9,INDIRECT("'"&amp;data!$B154&amp;"'!"&amp;$AP$8&amp;CL$10,TRUE),""),"")</f>
        <v/>
      </c>
      <c r="CM15" s="155" t="str">
        <f ca="1">IF(celkem_formaci&gt;=$D15,IF($O15&gt;=CM$9,INDIRECT("'"&amp;data!$B154&amp;"'!"&amp;$AP$8&amp;CM$10,TRUE),""),"")</f>
        <v/>
      </c>
      <c r="CN15" s="155" t="str">
        <f ca="1">IF(celkem_formaci&gt;=$D15,IF($O15&gt;=CN$9,INDIRECT("'"&amp;data!$B154&amp;"'!"&amp;$AP$8&amp;CN$10,TRUE),""),"")</f>
        <v/>
      </c>
      <c r="CO15" s="155" t="str">
        <f ca="1">IF(celkem_formaci&gt;=$D15,IF($O15&gt;=CO$9,INDIRECT("'"&amp;data!$B154&amp;"'!"&amp;$AP$8&amp;CO$10,TRUE),""),"")</f>
        <v/>
      </c>
      <c r="CP15" s="155" t="str">
        <f ca="1">IF(celkem_formaci&gt;=$D15,IF($O15&gt;=CP$9,INDIRECT("'"&amp;data!$B154&amp;"'!"&amp;$AP$8&amp;CP$10,TRUE),""),"")</f>
        <v/>
      </c>
      <c r="CQ15" s="155" t="str">
        <f ca="1">IF(celkem_formaci&gt;=$D15,IF($O15&gt;=CQ$9,INDIRECT("'"&amp;data!$B154&amp;"'!"&amp;$AP$8&amp;CQ$10,TRUE),""),"")</f>
        <v/>
      </c>
      <c r="CR15" s="155" t="str">
        <f ca="1">IF(celkem_formaci&gt;=$D15,IF($O15&gt;=CR$9,INDIRECT("'"&amp;data!$B154&amp;"'!"&amp;$AP$8&amp;CR$10,TRUE),""),"")</f>
        <v/>
      </c>
      <c r="CS15" s="155" t="str">
        <f ca="1">IF(celkem_formaci&gt;=$D15,IF($O15&gt;=CS$9,INDIRECT("'"&amp;data!$B154&amp;"'!"&amp;$AP$8&amp;CS$10,TRUE),""),"")</f>
        <v/>
      </c>
      <c r="CT15" s="155" t="str">
        <f ca="1">IF(celkem_formaci&gt;=$D15,IF($O15&gt;=CT$9,INDIRECT("'"&amp;data!$B154&amp;"'!"&amp;$AP$8&amp;CT$10,TRUE),""),"")</f>
        <v/>
      </c>
      <c r="CU15" s="155" t="str">
        <f ca="1">IF(celkem_formaci&gt;=$D15,IF($O15&gt;=CU$9,INDIRECT("'"&amp;data!$B154&amp;"'!"&amp;$AP$8&amp;CU$10,TRUE),""),"")</f>
        <v/>
      </c>
      <c r="CV15" s="155" t="str">
        <f ca="1">IF(celkem_formaci&gt;=$D15,IF($O15&gt;=CV$9,INDIRECT("'"&amp;data!$B154&amp;"'!"&amp;$AP$8&amp;CV$10,TRUE),""),"")</f>
        <v/>
      </c>
      <c r="CW15" s="155" t="str">
        <f ca="1">IF(celkem_formaci&gt;=$D15,IF($O15&gt;=CW$9,INDIRECT("'"&amp;data!$B154&amp;"'!"&amp;$AP$8&amp;CW$10,TRUE),""),"")</f>
        <v/>
      </c>
      <c r="CX15" s="155" t="str">
        <f ca="1">IF(celkem_formaci&gt;=$D15,IF($O15&gt;=CX$9,INDIRECT("'"&amp;data!$B154&amp;"'!"&amp;$AP$8&amp;CX$10,TRUE),""),"")</f>
        <v/>
      </c>
      <c r="CY15" s="155" t="str">
        <f ca="1">IF(celkem_formaci&gt;=$D15,IF($O15&gt;=CY$9,INDIRECT("'"&amp;data!$B154&amp;"'!"&amp;$AP$8&amp;CY$10,TRUE),""),"")</f>
        <v/>
      </c>
      <c r="CZ15" s="155" t="str">
        <f ca="1">IF(celkem_formaci&gt;=$D15,IF($O15&gt;=CZ$9,INDIRECT("'"&amp;data!$B154&amp;"'!"&amp;$AP$8&amp;CZ$10,TRUE),""),"")</f>
        <v/>
      </c>
      <c r="DA15" s="155" t="str">
        <f ca="1">IF(celkem_formaci&gt;=$D15,IF($O15&gt;=DA$9,INDIRECT("'"&amp;data!$B154&amp;"'!"&amp;$AP$8&amp;DA$10,TRUE),""),"")</f>
        <v/>
      </c>
      <c r="DB15" s="155" t="str">
        <f ca="1">IF(celkem_formaci&gt;=$D15,IF($O15&gt;=DB$9,INDIRECT("'"&amp;data!$B154&amp;"'!"&amp;$AP$8&amp;DB$10,TRUE),""),"")</f>
        <v/>
      </c>
      <c r="DC15" s="155" t="str">
        <f ca="1">IF(celkem_formaci&gt;=$D15,IF($O15&gt;=DC$9,INDIRECT("'"&amp;data!$B154&amp;"'!"&amp;$AP$8&amp;DC$10,TRUE),""),"")</f>
        <v/>
      </c>
      <c r="DD15" s="155" t="str">
        <f ca="1">IF(celkem_formaci&gt;=$D15,IF($O15&gt;=DD$9,INDIRECT("'"&amp;data!$B154&amp;"'!"&amp;$AP$8&amp;DD$10,TRUE),""),"")</f>
        <v/>
      </c>
      <c r="DE15" s="155" t="str">
        <f ca="1">IF(celkem_formaci&gt;=$D15,IF($O15&gt;=DE$9,INDIRECT("'"&amp;data!$B154&amp;"'!"&amp;$AP$8&amp;DE$10,TRUE),""),"")</f>
        <v/>
      </c>
      <c r="DF15" s="155" t="str">
        <f ca="1">IF(celkem_formaci&gt;=$D15,IF($O15&gt;=DF$9,INDIRECT("'"&amp;data!$B154&amp;"'!"&amp;$AP$8&amp;DF$10,TRUE),""),"")</f>
        <v/>
      </c>
      <c r="DG15" s="155" t="str">
        <f ca="1">IF(celkem_formaci&gt;=$D15,IF($O15&gt;=DG$9,INDIRECT("'"&amp;data!$B154&amp;"'!"&amp;$AP$8&amp;DG$10,TRUE),""),"")</f>
        <v/>
      </c>
      <c r="DH15" s="155" t="str">
        <f ca="1">IF(celkem_formaci&gt;=$D15,IF($O15&gt;=DH$9,INDIRECT("'"&amp;data!$B154&amp;"'!"&amp;$AP$8&amp;DH$10,TRUE),""),"")</f>
        <v/>
      </c>
      <c r="DI15" s="155" t="str">
        <f ca="1">IF(celkem_formaci&gt;=$D15,IF($O15&gt;=DI$9,INDIRECT("'"&amp;data!$B154&amp;"'!"&amp;$AP$8&amp;DI$10,TRUE),""),"")</f>
        <v/>
      </c>
      <c r="DJ15" s="179" t="str">
        <f ca="1">IF(celkem_formaci&gt;=$D15,IF($O15&gt;=DJ$9,INDIRECT("'"&amp;data!$B154&amp;"'!"&amp;$AP$8&amp;DJ$10,TRUE),""),"")</f>
        <v/>
      </c>
      <c r="DK15" s="178" t="str">
        <f ca="1">IF(celkem_formaci&gt;=$D15,IF($O15&gt;=DK$9,INDIRECT("'"&amp;data!$B154&amp;"'!"&amp;$AQ$8&amp;DK$10,TRUE),""),"")</f>
        <v/>
      </c>
      <c r="DL15" s="155" t="str">
        <f ca="1">IF(celkem_formaci&gt;=$D15,IF($O15&gt;=DL$9,INDIRECT("'"&amp;data!$B154&amp;"'!"&amp;$AQ$8&amp;DL$10,TRUE),""),"")</f>
        <v/>
      </c>
      <c r="DM15" s="155" t="str">
        <f ca="1">IF(celkem_formaci&gt;=$D15,IF($O15&gt;=DM$9,INDIRECT("'"&amp;data!$B154&amp;"'!"&amp;$AQ$8&amp;DM$10,TRUE),""),"")</f>
        <v/>
      </c>
      <c r="DN15" s="155" t="str">
        <f ca="1">IF(celkem_formaci&gt;=$D15,IF($O15&gt;=DN$9,INDIRECT("'"&amp;data!$B154&amp;"'!"&amp;$AQ$8&amp;DN$10,TRUE),""),"")</f>
        <v/>
      </c>
      <c r="DO15" s="155" t="str">
        <f ca="1">IF(celkem_formaci&gt;=$D15,IF($O15&gt;=DO$9,INDIRECT("'"&amp;data!$B154&amp;"'!"&amp;$AQ$8&amp;DO$10,TRUE),""),"")</f>
        <v/>
      </c>
      <c r="DP15" s="155" t="str">
        <f ca="1">IF(celkem_formaci&gt;=$D15,IF($O15&gt;=DP$9,INDIRECT("'"&amp;data!$B154&amp;"'!"&amp;$AQ$8&amp;DP$10,TRUE),""),"")</f>
        <v/>
      </c>
      <c r="DQ15" s="155" t="str">
        <f ca="1">IF(celkem_formaci&gt;=$D15,IF($O15&gt;=DQ$9,INDIRECT("'"&amp;data!$B154&amp;"'!"&amp;$AQ$8&amp;DQ$10,TRUE),""),"")</f>
        <v/>
      </c>
      <c r="DR15" s="155" t="str">
        <f ca="1">IF(celkem_formaci&gt;=$D15,IF($O15&gt;=DR$9,INDIRECT("'"&amp;data!$B154&amp;"'!"&amp;$AQ$8&amp;DR$10,TRUE),""),"")</f>
        <v/>
      </c>
      <c r="DS15" s="155" t="str">
        <f ca="1">IF(celkem_formaci&gt;=$D15,IF($O15&gt;=DS$9,INDIRECT("'"&amp;data!$B154&amp;"'!"&amp;$AQ$8&amp;DS$10,TRUE),""),"")</f>
        <v/>
      </c>
      <c r="DT15" s="155" t="str">
        <f ca="1">IF(celkem_formaci&gt;=$D15,IF($O15&gt;=DT$9,INDIRECT("'"&amp;data!$B154&amp;"'!"&amp;$AQ$8&amp;DT$10,TRUE),""),"")</f>
        <v/>
      </c>
      <c r="DU15" s="155" t="str">
        <f ca="1">IF(celkem_formaci&gt;=$D15,IF($O15&gt;=DU$9,INDIRECT("'"&amp;data!$B154&amp;"'!"&amp;$AQ$8&amp;DU$10,TRUE),""),"")</f>
        <v/>
      </c>
      <c r="DV15" s="155" t="str">
        <f ca="1">IF(celkem_formaci&gt;=$D15,IF($O15&gt;=DV$9,INDIRECT("'"&amp;data!$B154&amp;"'!"&amp;$AQ$8&amp;DV$10,TRUE),""),"")</f>
        <v/>
      </c>
      <c r="DW15" s="155" t="str">
        <f ca="1">IF(celkem_formaci&gt;=$D15,IF($O15&gt;=DW$9,INDIRECT("'"&amp;data!$B154&amp;"'!"&amp;$AQ$8&amp;DW$10,TRUE),""),"")</f>
        <v/>
      </c>
      <c r="DX15" s="155" t="str">
        <f ca="1">IF(celkem_formaci&gt;=$D15,IF($O15&gt;=DX$9,INDIRECT("'"&amp;data!$B154&amp;"'!"&amp;$AQ$8&amp;DX$10,TRUE),""),"")</f>
        <v/>
      </c>
      <c r="DY15" s="155" t="str">
        <f ca="1">IF(celkem_formaci&gt;=$D15,IF($O15&gt;=DY$9,INDIRECT("'"&amp;data!$B154&amp;"'!"&amp;$AQ$8&amp;DY$10,TRUE),""),"")</f>
        <v/>
      </c>
      <c r="DZ15" s="155" t="str">
        <f ca="1">IF(celkem_formaci&gt;=$D15,IF($O15&gt;=DZ$9,INDIRECT("'"&amp;data!$B154&amp;"'!"&amp;$AQ$8&amp;DZ$10,TRUE),""),"")</f>
        <v/>
      </c>
      <c r="EA15" s="155" t="str">
        <f ca="1">IF(celkem_formaci&gt;=$D15,IF($O15&gt;=EA$9,INDIRECT("'"&amp;data!$B154&amp;"'!"&amp;$AQ$8&amp;EA$10,TRUE),""),"")</f>
        <v/>
      </c>
      <c r="EB15" s="155" t="str">
        <f ca="1">IF(celkem_formaci&gt;=$D15,IF($O15&gt;=EB$9,INDIRECT("'"&amp;data!$B154&amp;"'!"&amp;$AQ$8&amp;EB$10,TRUE),""),"")</f>
        <v/>
      </c>
      <c r="EC15" s="155" t="str">
        <f ca="1">IF(celkem_formaci&gt;=$D15,IF($O15&gt;=EC$9,INDIRECT("'"&amp;data!$B154&amp;"'!"&amp;$AQ$8&amp;EC$10,TRUE),""),"")</f>
        <v/>
      </c>
      <c r="ED15" s="155" t="str">
        <f ca="1">IF(celkem_formaci&gt;=$D15,IF($O15&gt;=ED$9,INDIRECT("'"&amp;data!$B154&amp;"'!"&amp;$AQ$8&amp;ED$10,TRUE),""),"")</f>
        <v/>
      </c>
      <c r="EE15" s="155" t="str">
        <f ca="1">IF(celkem_formaci&gt;=$D15,IF($O15&gt;=EE$9,INDIRECT("'"&amp;data!$B154&amp;"'!"&amp;$AQ$8&amp;EE$10,TRUE),""),"")</f>
        <v/>
      </c>
      <c r="EF15" s="155" t="str">
        <f ca="1">IF(celkem_formaci&gt;=$D15,IF($O15&gt;=EF$9,INDIRECT("'"&amp;data!$B154&amp;"'!"&amp;$AQ$8&amp;EF$10,TRUE),""),"")</f>
        <v/>
      </c>
      <c r="EG15" s="155" t="str">
        <f ca="1">IF(celkem_formaci&gt;=$D15,IF($O15&gt;=EG$9,INDIRECT("'"&amp;data!$B154&amp;"'!"&amp;$AQ$8&amp;EG$10,TRUE),""),"")</f>
        <v/>
      </c>
      <c r="EH15" s="155" t="str">
        <f ca="1">IF(celkem_formaci&gt;=$D15,IF($O15&gt;=EH$9,INDIRECT("'"&amp;data!$B154&amp;"'!"&amp;$AQ$8&amp;EH$10,TRUE),""),"")</f>
        <v/>
      </c>
      <c r="EI15" s="179" t="str">
        <f ca="1">IF(celkem_formaci&gt;=$D15,IF($O15&gt;=EI$9,INDIRECT("'"&amp;data!$B154&amp;"'!"&amp;$AQ$8&amp;EI$10,TRUE),""),"")</f>
        <v/>
      </c>
      <c r="EJ15" s="177" t="str">
        <f t="shared" si="142"/>
        <v/>
      </c>
      <c r="EK15" s="155" t="str">
        <f t="shared" si="143"/>
        <v/>
      </c>
      <c r="EL15" s="155" t="str">
        <f t="shared" si="144"/>
        <v/>
      </c>
      <c r="EM15" s="155" t="str">
        <f t="shared" si="145"/>
        <v/>
      </c>
      <c r="EN15" s="155" t="str">
        <f t="shared" si="146"/>
        <v/>
      </c>
      <c r="EO15" s="155" t="str">
        <f t="shared" si="147"/>
        <v/>
      </c>
      <c r="EP15" s="155" t="str">
        <f t="shared" si="148"/>
        <v/>
      </c>
      <c r="EQ15" s="155" t="str">
        <f t="shared" si="149"/>
        <v/>
      </c>
      <c r="ER15" s="155" t="str">
        <f t="shared" si="150"/>
        <v/>
      </c>
      <c r="ES15" s="155" t="str">
        <f t="shared" si="151"/>
        <v/>
      </c>
      <c r="ET15" s="155" t="str">
        <f t="shared" si="152"/>
        <v/>
      </c>
      <c r="EU15" s="155" t="str">
        <f t="shared" si="153"/>
        <v/>
      </c>
      <c r="EV15" s="155" t="str">
        <f t="shared" si="154"/>
        <v/>
      </c>
      <c r="EW15" s="155" t="str">
        <f t="shared" si="155"/>
        <v/>
      </c>
      <c r="EX15" s="155" t="str">
        <f t="shared" si="156"/>
        <v/>
      </c>
      <c r="EY15" s="155" t="str">
        <f t="shared" si="157"/>
        <v/>
      </c>
      <c r="EZ15" s="155" t="str">
        <f t="shared" si="158"/>
        <v/>
      </c>
      <c r="FA15" s="155" t="str">
        <f t="shared" si="159"/>
        <v/>
      </c>
      <c r="FB15" s="155" t="str">
        <f t="shared" si="160"/>
        <v/>
      </c>
      <c r="FC15" s="155" t="str">
        <f t="shared" si="161"/>
        <v/>
      </c>
      <c r="FD15" s="155" t="str">
        <f t="shared" si="162"/>
        <v/>
      </c>
      <c r="FE15" s="155" t="str">
        <f t="shared" si="163"/>
        <v/>
      </c>
      <c r="FF15" s="155" t="str">
        <f t="shared" si="164"/>
        <v/>
      </c>
      <c r="FG15" s="155" t="str">
        <f t="shared" si="165"/>
        <v/>
      </c>
      <c r="FH15" s="180" t="str">
        <f t="shared" si="166"/>
        <v/>
      </c>
      <c r="FI15" s="181" t="str">
        <f t="shared" si="128"/>
        <v/>
      </c>
      <c r="FJ15" s="135"/>
    </row>
    <row r="16" spans="1:166" ht="15" thickBot="1" x14ac:dyDescent="0.35">
      <c r="B16" s="128" t="str">
        <f ca="1">IF(celkem_formaci&gt;=D16,IF(AND((INDIRECT("'"&amp;data!B155&amp;"'!"&amp;ADDRESS(ROW('Přihláška č. 1'!$F$8),COLUMN('Přihláška č. 1'!$F$8),4),TRUE))=list_ok,COUNTIF(AA16:CK16,0)=0),"OK","ERR"),"")</f>
        <v/>
      </c>
      <c r="C16" s="255" t="str">
        <f t="shared" si="167"/>
        <v>...5!</v>
      </c>
      <c r="D16" s="128">
        <v>5</v>
      </c>
      <c r="E16" s="250" t="str">
        <f t="shared" si="84"/>
        <v/>
      </c>
      <c r="F16" s="201"/>
      <c r="G16" s="200"/>
      <c r="H16" s="204"/>
      <c r="I16" s="156" t="str">
        <f t="shared" si="129"/>
        <v/>
      </c>
      <c r="J16" s="155" t="str">
        <f t="shared" si="130"/>
        <v/>
      </c>
      <c r="K16" s="159"/>
      <c r="L16" s="243" t="str" cm="1">
        <f t="array" aca="1" ref="L16" ca="1">IF(celkem_formaci&gt;=D16,INDIRECT("'"&amp;data!B155&amp;"'!"&amp;ADDRESS(ROW('Přihláška č. 1'!$D$12),COLUMN('Přihláška č. 1'!$D$12),4),TRUE),"")</f>
        <v/>
      </c>
      <c r="M16" s="157" t="str">
        <f t="shared" si="131"/>
        <v/>
      </c>
      <c r="N16" s="158" t="str">
        <f t="shared" si="132"/>
        <v/>
      </c>
      <c r="O16" s="178" t="str" cm="1">
        <f t="array" aca="1" ref="O16" ca="1">IF(celkem_formaci&gt;=D16,INDIRECT("'"&amp;data!B155&amp;"'!"&amp;ADDRESS(ROW('Přihláška č. 1'!$D$6),COLUMN('Přihláška č. 1'!$D$6),4),TRUE),"")</f>
        <v/>
      </c>
      <c r="P16" s="155" t="str">
        <f ca="1">IF(celkem_formaci&gt;=D16,COUNTIF(INDIRECT("'"&amp;data!B155&amp;"'!"&amp;ADDRESS(ROW('Přihláška č. 1'!$E$9),COLUMN('Přihláška č. 1'!$E$9),4),TRUE),"*")+COUNTIF(INDIRECT("'"&amp;data!B155&amp;"'!"&amp;ADDRESS(ROW('Přihláška č. 1'!$E$10),COLUMN('Přihláška č. 1'!$E$10),4),TRUE),"*"),"")</f>
        <v/>
      </c>
      <c r="Q16" s="155" t="str">
        <f t="shared" si="133"/>
        <v/>
      </c>
      <c r="R16" s="155" t="str">
        <f t="shared" si="134"/>
        <v/>
      </c>
      <c r="S16" s="179" t="str">
        <f t="shared" si="135"/>
        <v/>
      </c>
      <c r="T16" s="178" t="str" cm="1">
        <f t="array" aca="1" ref="T16" ca="1">IF(celkem_formaci&gt;=D16,INDIRECT("'"&amp;data!B155&amp;"'!"&amp;ADDRESS(ROW('Přihláška č. 1'!$D$4),COLUMN('Přihláška č. 1'!$D$4),4),TRUE),"")</f>
        <v/>
      </c>
      <c r="U16" s="155" t="str" cm="1">
        <f t="array" aca="1" ref="U16" ca="1">IF(celkem_formaci&gt;=D16,INDIRECT("'"&amp;data!B155&amp;"'!"&amp;ADDRESS(ROW('Přihláška č. 1'!$D$13),COLUMN('Přihláška č. 1'!$D$13),4),TRUE),"")</f>
        <v/>
      </c>
      <c r="V16" s="155" t="str" cm="1">
        <f t="array" aca="1" ref="V16" ca="1">IF(celkem_formaci&gt;=D16,INDIRECT("'"&amp;data!B155&amp;"'!"&amp;ADDRESS(ROW('Přihláška č. 1'!$D$5),COLUMN('Přihláška č. 1'!$D$5),4),TRUE),"")</f>
        <v/>
      </c>
      <c r="W16" s="155" t="str">
        <f ca="1">IF(celkem_formaci&gt;=D16,IF(INDIRECT("'"&amp;data!B155&amp;"'!"&amp;ADDRESS(ROW('Přihláška č. 1'!$D$8),COLUMN('Přihláška č. 1'!$D$8),4),TRUE)="","",INDIRECT("'"&amp;data!B155&amp;"'!"&amp;ADDRESS(ROW('Přihláška č. 1'!$D$8),COLUMN('Přihláška č. 1'!$D$8),4),TRUE)),"")</f>
        <v/>
      </c>
      <c r="X16" s="184" t="str">
        <f ca="1">IF(celkem_formaci&gt;=D16,INDIRECT("'"&amp;data!B155&amp;"'!"&amp;ADDRESS(ROW('Přihláška č. 1'!$D$7),COLUMN('Přihláška č. 1'!$D$7),4),TRUE)/60,"")</f>
        <v/>
      </c>
      <c r="Y16" s="182"/>
      <c r="Z16" s="175"/>
      <c r="AA16" s="178" t="str">
        <f ca="1">IF(celkem_formaci&gt;=D16,IF(P16&gt;=1,INDIRECT("'"&amp;data!B155&amp;"'!"&amp;ADDRESS(ROW('Přihláška č. 1'!$E$9),COLUMN('Přihláška č. 1'!$E$9),4),TRUE),""),"")</f>
        <v/>
      </c>
      <c r="AB16" s="155" t="str" cm="1">
        <f t="array" aca="1" ref="AB16" ca="1">IF(celkem_formaci&gt;=D16,IF(P16&gt;=2,INDIRECT("'"&amp;data!B155&amp;"'!"&amp;ADDRESS(ROW('Přihláška č. 1'!$E$10),COLUMN('Přihláška č. 1'!$E$10),4),TRUE),""),"")</f>
        <v/>
      </c>
      <c r="AC16" s="155" t="str">
        <f t="shared" si="136"/>
        <v/>
      </c>
      <c r="AD16" s="179" t="str">
        <f t="shared" si="137"/>
        <v/>
      </c>
      <c r="AE16" s="178" t="str">
        <f t="shared" si="94"/>
        <v/>
      </c>
      <c r="AF16" s="155" t="str">
        <f t="shared" si="138"/>
        <v/>
      </c>
      <c r="AG16" s="155" t="str">
        <f t="shared" si="139"/>
        <v/>
      </c>
      <c r="AH16" s="155" t="str">
        <f t="shared" si="97"/>
        <v/>
      </c>
      <c r="AI16" s="155" t="str">
        <f t="shared" si="140"/>
        <v/>
      </c>
      <c r="AJ16" s="180" t="str">
        <f t="shared" si="141"/>
        <v/>
      </c>
      <c r="AK16" s="155" t="str">
        <f t="shared" si="100"/>
        <v/>
      </c>
      <c r="AL16" s="155" t="str">
        <f t="shared" si="101"/>
        <v/>
      </c>
      <c r="AM16" s="186" t="str">
        <f t="shared" si="102"/>
        <v/>
      </c>
      <c r="AN16" s="178" t="str">
        <f ca="1">IF(celkem_formaci&gt;=$D16,IF($O16&gt;=AN$9,INDIRECT("'"&amp;data!$B155&amp;"'!"&amp;$AN$8&amp;AN$10,TRUE),""),"")</f>
        <v/>
      </c>
      <c r="AO16" s="155" t="str">
        <f ca="1">IF(celkem_formaci&gt;=$D16,IF($O16&gt;=AO$9,INDIRECT("'"&amp;data!$B155&amp;"'!"&amp;$AO$8&amp;AO$10,TRUE),""),"")</f>
        <v/>
      </c>
      <c r="AP16" s="155" t="str">
        <f ca="1">IF(celkem_formaci&gt;=$D16,IF($O16&gt;=AP$9,INDIRECT("'"&amp;data!$B155&amp;"'!"&amp;$AN$8&amp;AP$10,TRUE),""),"")</f>
        <v/>
      </c>
      <c r="AQ16" s="155" t="str">
        <f ca="1">IF(celkem_formaci&gt;=$D16,IF($O16&gt;=AQ$9,INDIRECT("'"&amp;data!$B155&amp;"'!"&amp;$AO$8&amp;AQ$10,TRUE),""),"")</f>
        <v/>
      </c>
      <c r="AR16" s="155" t="str">
        <f ca="1">IF(celkem_formaci&gt;=$D16,IF($O16&gt;=AR$9,INDIRECT("'"&amp;data!$B155&amp;"'!"&amp;$AN$8&amp;AR$10,TRUE),""),"")</f>
        <v/>
      </c>
      <c r="AS16" s="155" t="str">
        <f ca="1">IF(celkem_formaci&gt;=$D16,IF($O16&gt;=AS$9,INDIRECT("'"&amp;data!$B155&amp;"'!"&amp;$AO$8&amp;AS$10,TRUE),""),"")</f>
        <v/>
      </c>
      <c r="AT16" s="155" t="str">
        <f ca="1">IF(celkem_formaci&gt;=$D16,IF($O16&gt;=AT$9,INDIRECT("'"&amp;data!$B155&amp;"'!"&amp;$AN$8&amp;AT$10,TRUE),""),"")</f>
        <v/>
      </c>
      <c r="AU16" s="155" t="str">
        <f ca="1">IF(celkem_formaci&gt;=$D16,IF($O16&gt;=AU$9,INDIRECT("'"&amp;data!$B155&amp;"'!"&amp;$AO$8&amp;AU$10,TRUE),""),"")</f>
        <v/>
      </c>
      <c r="AV16" s="155" t="str">
        <f ca="1">IF(celkem_formaci&gt;=$D16,IF($O16&gt;=AV$9,INDIRECT("'"&amp;data!$B155&amp;"'!"&amp;$AN$8&amp;AV$10,TRUE),""),"")</f>
        <v/>
      </c>
      <c r="AW16" s="155" t="str">
        <f ca="1">IF(celkem_formaci&gt;=$D16,IF($O16&gt;=AW$9,INDIRECT("'"&amp;data!$B155&amp;"'!"&amp;$AO$8&amp;AW$10,TRUE),""),"")</f>
        <v/>
      </c>
      <c r="AX16" s="155" t="str">
        <f ca="1">IF(celkem_formaci&gt;=$D16,IF($O16&gt;=AX$9,INDIRECT("'"&amp;data!$B155&amp;"'!"&amp;$AN$8&amp;AX$10,TRUE),""),"")</f>
        <v/>
      </c>
      <c r="AY16" s="155" t="str">
        <f ca="1">IF(celkem_formaci&gt;=$D16,IF($O16&gt;=AY$9,INDIRECT("'"&amp;data!$B155&amp;"'!"&amp;$AO$8&amp;AY$10,TRUE),""),"")</f>
        <v/>
      </c>
      <c r="AZ16" s="155" t="str">
        <f ca="1">IF(celkem_formaci&gt;=$D16,IF($O16&gt;=AZ$9,INDIRECT("'"&amp;data!$B155&amp;"'!"&amp;$AN$8&amp;AZ$10,TRUE),""),"")</f>
        <v/>
      </c>
      <c r="BA16" s="155" t="str">
        <f ca="1">IF(celkem_formaci&gt;=$D16,IF($O16&gt;=BA$9,INDIRECT("'"&amp;data!$B155&amp;"'!"&amp;$AO$8&amp;BA$10,TRUE),""),"")</f>
        <v/>
      </c>
      <c r="BB16" s="155" t="str">
        <f ca="1">IF(celkem_formaci&gt;=$D16,IF($O16&gt;=BB$9,INDIRECT("'"&amp;data!$B155&amp;"'!"&amp;$AN$8&amp;BB$10,TRUE),""),"")</f>
        <v/>
      </c>
      <c r="BC16" s="155" t="str">
        <f ca="1">IF(celkem_formaci&gt;=$D16,IF($O16&gt;=BC$9,INDIRECT("'"&amp;data!$B155&amp;"'!"&amp;$AO$8&amp;BC$10,TRUE),""),"")</f>
        <v/>
      </c>
      <c r="BD16" s="155" t="str">
        <f ca="1">IF(celkem_formaci&gt;=$D16,IF($O16&gt;=BD$9,INDIRECT("'"&amp;data!$B155&amp;"'!"&amp;$AN$8&amp;BD$10,TRUE),""),"")</f>
        <v/>
      </c>
      <c r="BE16" s="155" t="str">
        <f ca="1">IF(celkem_formaci&gt;=$D16,IF($O16&gt;=BE$9,INDIRECT("'"&amp;data!$B155&amp;"'!"&amp;$AO$8&amp;BE$10,TRUE),""),"")</f>
        <v/>
      </c>
      <c r="BF16" s="155" t="str">
        <f ca="1">IF(celkem_formaci&gt;=$D16,IF($O16&gt;=BF$9,INDIRECT("'"&amp;data!$B155&amp;"'!"&amp;$AN$8&amp;BF$10,TRUE),""),"")</f>
        <v/>
      </c>
      <c r="BG16" s="155" t="str">
        <f ca="1">IF(celkem_formaci&gt;=$D16,IF($O16&gt;=BG$9,INDIRECT("'"&amp;data!$B155&amp;"'!"&amp;$AO$8&amp;BG$10,TRUE),""),"")</f>
        <v/>
      </c>
      <c r="BH16" s="155" t="str">
        <f ca="1">IF(celkem_formaci&gt;=$D16,IF($O16&gt;=BH$9,INDIRECT("'"&amp;data!$B155&amp;"'!"&amp;$AN$8&amp;BH$10,TRUE),""),"")</f>
        <v/>
      </c>
      <c r="BI16" s="155" t="str">
        <f ca="1">IF(celkem_formaci&gt;=$D16,IF($O16&gt;=BI$9,INDIRECT("'"&amp;data!$B155&amp;"'!"&amp;$AO$8&amp;BI$10,TRUE),""),"")</f>
        <v/>
      </c>
      <c r="BJ16" s="155" t="str">
        <f ca="1">IF(celkem_formaci&gt;=$D16,IF($O16&gt;=BJ$9,INDIRECT("'"&amp;data!$B155&amp;"'!"&amp;$AN$8&amp;BJ$10,TRUE),""),"")</f>
        <v/>
      </c>
      <c r="BK16" s="155" t="str">
        <f ca="1">IF(celkem_formaci&gt;=$D16,IF($O16&gt;=BK$9,INDIRECT("'"&amp;data!$B155&amp;"'!"&amp;$AO$8&amp;BK$10,TRUE),""),"")</f>
        <v/>
      </c>
      <c r="BL16" s="155" t="str">
        <f ca="1">IF(celkem_formaci&gt;=$D16,IF($O16&gt;=BL$9,INDIRECT("'"&amp;data!$B155&amp;"'!"&amp;$AN$8&amp;BL$10,TRUE),""),"")</f>
        <v/>
      </c>
      <c r="BM16" s="155" t="str">
        <f ca="1">IF(celkem_formaci&gt;=$D16,IF($O16&gt;=BM$9,INDIRECT("'"&amp;data!$B155&amp;"'!"&amp;$AO$8&amp;BM$10,TRUE),""),"")</f>
        <v/>
      </c>
      <c r="BN16" s="155" t="str">
        <f ca="1">IF(celkem_formaci&gt;=$D16,IF($O16&gt;=BN$9,INDIRECT("'"&amp;data!$B155&amp;"'!"&amp;$AN$8&amp;BN$10,TRUE),""),"")</f>
        <v/>
      </c>
      <c r="BO16" s="155" t="str">
        <f ca="1">IF(celkem_formaci&gt;=$D16,IF($O16&gt;=BO$9,INDIRECT("'"&amp;data!$B155&amp;"'!"&amp;$AO$8&amp;BO$10,TRUE),""),"")</f>
        <v/>
      </c>
      <c r="BP16" s="155" t="str">
        <f ca="1">IF(celkem_formaci&gt;=$D16,IF($O16&gt;=BP$9,INDIRECT("'"&amp;data!$B155&amp;"'!"&amp;$AN$8&amp;BP$10,TRUE),""),"")</f>
        <v/>
      </c>
      <c r="BQ16" s="155" t="str">
        <f ca="1">IF(celkem_formaci&gt;=$D16,IF($O16&gt;=BQ$9,INDIRECT("'"&amp;data!$B155&amp;"'!"&amp;$AO$8&amp;BQ$10,TRUE),""),"")</f>
        <v/>
      </c>
      <c r="BR16" s="155" t="str">
        <f ca="1">IF(celkem_formaci&gt;=$D16,IF($O16&gt;=BR$9,INDIRECT("'"&amp;data!$B155&amp;"'!"&amp;$AN$8&amp;BR$10,TRUE),""),"")</f>
        <v/>
      </c>
      <c r="BS16" s="155" t="str">
        <f ca="1">IF(celkem_formaci&gt;=$D16,IF($O16&gt;=BS$9,INDIRECT("'"&amp;data!$B155&amp;"'!"&amp;$AO$8&amp;BS$10,TRUE),""),"")</f>
        <v/>
      </c>
      <c r="BT16" s="155" t="str">
        <f ca="1">IF(celkem_formaci&gt;=$D16,IF($O16&gt;=BT$9,INDIRECT("'"&amp;data!$B155&amp;"'!"&amp;$AN$8&amp;BT$10,TRUE),""),"")</f>
        <v/>
      </c>
      <c r="BU16" s="155" t="str">
        <f ca="1">IF(celkem_formaci&gt;=$D16,IF($O16&gt;=BU$9,INDIRECT("'"&amp;data!$B155&amp;"'!"&amp;$AO$8&amp;BU$10,TRUE),""),"")</f>
        <v/>
      </c>
      <c r="BV16" s="155" t="str">
        <f ca="1">IF(celkem_formaci&gt;=$D16,IF($O16&gt;=BV$9,INDIRECT("'"&amp;data!$B155&amp;"'!"&amp;$AN$8&amp;BV$10,TRUE),""),"")</f>
        <v/>
      </c>
      <c r="BW16" s="155" t="str">
        <f ca="1">IF(celkem_formaci&gt;=$D16,IF($O16&gt;=BW$9,INDIRECT("'"&amp;data!$B155&amp;"'!"&amp;$AO$8&amp;BW$10,TRUE),""),"")</f>
        <v/>
      </c>
      <c r="BX16" s="155" t="str">
        <f ca="1">IF(celkem_formaci&gt;=$D16,IF($O16&gt;=BX$9,INDIRECT("'"&amp;data!$B155&amp;"'!"&amp;$AN$8&amp;BX$10,TRUE),""),"")</f>
        <v/>
      </c>
      <c r="BY16" s="155" t="str">
        <f ca="1">IF(celkem_formaci&gt;=$D16,IF($O16&gt;=BY$9,INDIRECT("'"&amp;data!$B155&amp;"'!"&amp;$AO$8&amp;BY$10,TRUE),""),"")</f>
        <v/>
      </c>
      <c r="BZ16" s="155" t="str">
        <f ca="1">IF(celkem_formaci&gt;=$D16,IF($O16&gt;=BZ$9,INDIRECT("'"&amp;data!$B155&amp;"'!"&amp;$AN$8&amp;BZ$10,TRUE),""),"")</f>
        <v/>
      </c>
      <c r="CA16" s="155" t="str">
        <f ca="1">IF(celkem_formaci&gt;=$D16,IF($O16&gt;=CA$9,INDIRECT("'"&amp;data!$B155&amp;"'!"&amp;$AO$8&amp;CA$10,TRUE),""),"")</f>
        <v/>
      </c>
      <c r="CB16" s="155" t="str">
        <f ca="1">IF(celkem_formaci&gt;=$D16,IF($O16&gt;=CB$9,INDIRECT("'"&amp;data!$B155&amp;"'!"&amp;$AN$8&amp;CB$10,TRUE),""),"")</f>
        <v/>
      </c>
      <c r="CC16" s="155" t="str">
        <f ca="1">IF(celkem_formaci&gt;=$D16,IF($O16&gt;=CC$9,INDIRECT("'"&amp;data!$B155&amp;"'!"&amp;$AO$8&amp;CC$10,TRUE),""),"")</f>
        <v/>
      </c>
      <c r="CD16" s="155" t="str">
        <f ca="1">IF(celkem_formaci&gt;=$D16,IF($O16&gt;=CD$9,INDIRECT("'"&amp;data!$B155&amp;"'!"&amp;$AN$8&amp;CD$10,TRUE),""),"")</f>
        <v/>
      </c>
      <c r="CE16" s="155" t="str">
        <f ca="1">IF(celkem_formaci&gt;=$D16,IF($O16&gt;=CE$9,INDIRECT("'"&amp;data!$B155&amp;"'!"&amp;$AO$8&amp;CE$10,TRUE),""),"")</f>
        <v/>
      </c>
      <c r="CF16" s="155" t="str">
        <f ca="1">IF(celkem_formaci&gt;=$D16,IF($O16&gt;=CF$9,INDIRECT("'"&amp;data!$B155&amp;"'!"&amp;$AN$8&amp;CF$10,TRUE),""),"")</f>
        <v/>
      </c>
      <c r="CG16" s="155" t="str">
        <f ca="1">IF(celkem_formaci&gt;=$D16,IF($O16&gt;=CG$9,INDIRECT("'"&amp;data!$B155&amp;"'!"&amp;$AO$8&amp;CG$10,TRUE),""),"")</f>
        <v/>
      </c>
      <c r="CH16" s="155" t="str">
        <f ca="1">IF(celkem_formaci&gt;=$D16,IF($O16&gt;=CH$9,INDIRECT("'"&amp;data!$B155&amp;"'!"&amp;$AN$8&amp;CH$10,TRUE),""),"")</f>
        <v/>
      </c>
      <c r="CI16" s="155" t="str">
        <f ca="1">IF(celkem_formaci&gt;=$D16,IF($O16&gt;=CI$9,INDIRECT("'"&amp;data!$B155&amp;"'!"&amp;$AO$8&amp;CI$10,TRUE),""),"")</f>
        <v/>
      </c>
      <c r="CJ16" s="155" t="str">
        <f ca="1">IF(celkem_formaci&gt;=$D16,IF($O16&gt;=CJ$9,INDIRECT("'"&amp;data!$B155&amp;"'!"&amp;$AN$8&amp;CJ$10,TRUE),""),"")</f>
        <v/>
      </c>
      <c r="CK16" s="179" t="str">
        <f ca="1">IF(celkem_formaci&gt;=$D16,IF($O16&gt;=CK$9,INDIRECT("'"&amp;data!$B155&amp;"'!"&amp;$AO$8&amp;CK$10,TRUE),""),"")</f>
        <v/>
      </c>
      <c r="CL16" s="178" t="str">
        <f ca="1">IF(celkem_formaci&gt;=$D16,IF($O16&gt;=CL$9,INDIRECT("'"&amp;data!$B155&amp;"'!"&amp;$AP$8&amp;CL$10,TRUE),""),"")</f>
        <v/>
      </c>
      <c r="CM16" s="155" t="str">
        <f ca="1">IF(celkem_formaci&gt;=$D16,IF($O16&gt;=CM$9,INDIRECT("'"&amp;data!$B155&amp;"'!"&amp;$AP$8&amp;CM$10,TRUE),""),"")</f>
        <v/>
      </c>
      <c r="CN16" s="155" t="str">
        <f ca="1">IF(celkem_formaci&gt;=$D16,IF($O16&gt;=CN$9,INDIRECT("'"&amp;data!$B155&amp;"'!"&amp;$AP$8&amp;CN$10,TRUE),""),"")</f>
        <v/>
      </c>
      <c r="CO16" s="155" t="str">
        <f ca="1">IF(celkem_formaci&gt;=$D16,IF($O16&gt;=CO$9,INDIRECT("'"&amp;data!$B155&amp;"'!"&amp;$AP$8&amp;CO$10,TRUE),""),"")</f>
        <v/>
      </c>
      <c r="CP16" s="155" t="str">
        <f ca="1">IF(celkem_formaci&gt;=$D16,IF($O16&gt;=CP$9,INDIRECT("'"&amp;data!$B155&amp;"'!"&amp;$AP$8&amp;CP$10,TRUE),""),"")</f>
        <v/>
      </c>
      <c r="CQ16" s="155" t="str">
        <f ca="1">IF(celkem_formaci&gt;=$D16,IF($O16&gt;=CQ$9,INDIRECT("'"&amp;data!$B155&amp;"'!"&amp;$AP$8&amp;CQ$10,TRUE),""),"")</f>
        <v/>
      </c>
      <c r="CR16" s="155" t="str">
        <f ca="1">IF(celkem_formaci&gt;=$D16,IF($O16&gt;=CR$9,INDIRECT("'"&amp;data!$B155&amp;"'!"&amp;$AP$8&amp;CR$10,TRUE),""),"")</f>
        <v/>
      </c>
      <c r="CS16" s="155" t="str">
        <f ca="1">IF(celkem_formaci&gt;=$D16,IF($O16&gt;=CS$9,INDIRECT("'"&amp;data!$B155&amp;"'!"&amp;$AP$8&amp;CS$10,TRUE),""),"")</f>
        <v/>
      </c>
      <c r="CT16" s="155" t="str">
        <f ca="1">IF(celkem_formaci&gt;=$D16,IF($O16&gt;=CT$9,INDIRECT("'"&amp;data!$B155&amp;"'!"&amp;$AP$8&amp;CT$10,TRUE),""),"")</f>
        <v/>
      </c>
      <c r="CU16" s="155" t="str">
        <f ca="1">IF(celkem_formaci&gt;=$D16,IF($O16&gt;=CU$9,INDIRECT("'"&amp;data!$B155&amp;"'!"&amp;$AP$8&amp;CU$10,TRUE),""),"")</f>
        <v/>
      </c>
      <c r="CV16" s="155" t="str">
        <f ca="1">IF(celkem_formaci&gt;=$D16,IF($O16&gt;=CV$9,INDIRECT("'"&amp;data!$B155&amp;"'!"&amp;$AP$8&amp;CV$10,TRUE),""),"")</f>
        <v/>
      </c>
      <c r="CW16" s="155" t="str">
        <f ca="1">IF(celkem_formaci&gt;=$D16,IF($O16&gt;=CW$9,INDIRECT("'"&amp;data!$B155&amp;"'!"&amp;$AP$8&amp;CW$10,TRUE),""),"")</f>
        <v/>
      </c>
      <c r="CX16" s="155" t="str">
        <f ca="1">IF(celkem_formaci&gt;=$D16,IF($O16&gt;=CX$9,INDIRECT("'"&amp;data!$B155&amp;"'!"&amp;$AP$8&amp;CX$10,TRUE),""),"")</f>
        <v/>
      </c>
      <c r="CY16" s="155" t="str">
        <f ca="1">IF(celkem_formaci&gt;=$D16,IF($O16&gt;=CY$9,INDIRECT("'"&amp;data!$B155&amp;"'!"&amp;$AP$8&amp;CY$10,TRUE),""),"")</f>
        <v/>
      </c>
      <c r="CZ16" s="155" t="str">
        <f ca="1">IF(celkem_formaci&gt;=$D16,IF($O16&gt;=CZ$9,INDIRECT("'"&amp;data!$B155&amp;"'!"&amp;$AP$8&amp;CZ$10,TRUE),""),"")</f>
        <v/>
      </c>
      <c r="DA16" s="155" t="str">
        <f ca="1">IF(celkem_formaci&gt;=$D16,IF($O16&gt;=DA$9,INDIRECT("'"&amp;data!$B155&amp;"'!"&amp;$AP$8&amp;DA$10,TRUE),""),"")</f>
        <v/>
      </c>
      <c r="DB16" s="155" t="str">
        <f ca="1">IF(celkem_formaci&gt;=$D16,IF($O16&gt;=DB$9,INDIRECT("'"&amp;data!$B155&amp;"'!"&amp;$AP$8&amp;DB$10,TRUE),""),"")</f>
        <v/>
      </c>
      <c r="DC16" s="155" t="str">
        <f ca="1">IF(celkem_formaci&gt;=$D16,IF($O16&gt;=DC$9,INDIRECT("'"&amp;data!$B155&amp;"'!"&amp;$AP$8&amp;DC$10,TRUE),""),"")</f>
        <v/>
      </c>
      <c r="DD16" s="155" t="str">
        <f ca="1">IF(celkem_formaci&gt;=$D16,IF($O16&gt;=DD$9,INDIRECT("'"&amp;data!$B155&amp;"'!"&amp;$AP$8&amp;DD$10,TRUE),""),"")</f>
        <v/>
      </c>
      <c r="DE16" s="155" t="str">
        <f ca="1">IF(celkem_formaci&gt;=$D16,IF($O16&gt;=DE$9,INDIRECT("'"&amp;data!$B155&amp;"'!"&amp;$AP$8&amp;DE$10,TRUE),""),"")</f>
        <v/>
      </c>
      <c r="DF16" s="155" t="str">
        <f ca="1">IF(celkem_formaci&gt;=$D16,IF($O16&gt;=DF$9,INDIRECT("'"&amp;data!$B155&amp;"'!"&amp;$AP$8&amp;DF$10,TRUE),""),"")</f>
        <v/>
      </c>
      <c r="DG16" s="155" t="str">
        <f ca="1">IF(celkem_formaci&gt;=$D16,IF($O16&gt;=DG$9,INDIRECT("'"&amp;data!$B155&amp;"'!"&amp;$AP$8&amp;DG$10,TRUE),""),"")</f>
        <v/>
      </c>
      <c r="DH16" s="155" t="str">
        <f ca="1">IF(celkem_formaci&gt;=$D16,IF($O16&gt;=DH$9,INDIRECT("'"&amp;data!$B155&amp;"'!"&amp;$AP$8&amp;DH$10,TRUE),""),"")</f>
        <v/>
      </c>
      <c r="DI16" s="155" t="str">
        <f ca="1">IF(celkem_formaci&gt;=$D16,IF($O16&gt;=DI$9,INDIRECT("'"&amp;data!$B155&amp;"'!"&amp;$AP$8&amp;DI$10,TRUE),""),"")</f>
        <v/>
      </c>
      <c r="DJ16" s="179" t="str">
        <f ca="1">IF(celkem_formaci&gt;=$D16,IF($O16&gt;=DJ$9,INDIRECT("'"&amp;data!$B155&amp;"'!"&amp;$AP$8&amp;DJ$10,TRUE),""),"")</f>
        <v/>
      </c>
      <c r="DK16" s="178" t="str">
        <f ca="1">IF(celkem_formaci&gt;=$D16,IF($O16&gt;=DK$9,INDIRECT("'"&amp;data!$B155&amp;"'!"&amp;$AQ$8&amp;DK$10,TRUE),""),"")</f>
        <v/>
      </c>
      <c r="DL16" s="155" t="str">
        <f ca="1">IF(celkem_formaci&gt;=$D16,IF($O16&gt;=DL$9,INDIRECT("'"&amp;data!$B155&amp;"'!"&amp;$AQ$8&amp;DL$10,TRUE),""),"")</f>
        <v/>
      </c>
      <c r="DM16" s="155" t="str">
        <f ca="1">IF(celkem_formaci&gt;=$D16,IF($O16&gt;=DM$9,INDIRECT("'"&amp;data!$B155&amp;"'!"&amp;$AQ$8&amp;DM$10,TRUE),""),"")</f>
        <v/>
      </c>
      <c r="DN16" s="155" t="str">
        <f ca="1">IF(celkem_formaci&gt;=$D16,IF($O16&gt;=DN$9,INDIRECT("'"&amp;data!$B155&amp;"'!"&amp;$AQ$8&amp;DN$10,TRUE),""),"")</f>
        <v/>
      </c>
      <c r="DO16" s="155" t="str">
        <f ca="1">IF(celkem_formaci&gt;=$D16,IF($O16&gt;=DO$9,INDIRECT("'"&amp;data!$B155&amp;"'!"&amp;$AQ$8&amp;DO$10,TRUE),""),"")</f>
        <v/>
      </c>
      <c r="DP16" s="155" t="str">
        <f ca="1">IF(celkem_formaci&gt;=$D16,IF($O16&gt;=DP$9,INDIRECT("'"&amp;data!$B155&amp;"'!"&amp;$AQ$8&amp;DP$10,TRUE),""),"")</f>
        <v/>
      </c>
      <c r="DQ16" s="155" t="str">
        <f ca="1">IF(celkem_formaci&gt;=$D16,IF($O16&gt;=DQ$9,INDIRECT("'"&amp;data!$B155&amp;"'!"&amp;$AQ$8&amp;DQ$10,TRUE),""),"")</f>
        <v/>
      </c>
      <c r="DR16" s="155" t="str">
        <f ca="1">IF(celkem_formaci&gt;=$D16,IF($O16&gt;=DR$9,INDIRECT("'"&amp;data!$B155&amp;"'!"&amp;$AQ$8&amp;DR$10,TRUE),""),"")</f>
        <v/>
      </c>
      <c r="DS16" s="155" t="str">
        <f ca="1">IF(celkem_formaci&gt;=$D16,IF($O16&gt;=DS$9,INDIRECT("'"&amp;data!$B155&amp;"'!"&amp;$AQ$8&amp;DS$10,TRUE),""),"")</f>
        <v/>
      </c>
      <c r="DT16" s="155" t="str">
        <f ca="1">IF(celkem_formaci&gt;=$D16,IF($O16&gt;=DT$9,INDIRECT("'"&amp;data!$B155&amp;"'!"&amp;$AQ$8&amp;DT$10,TRUE),""),"")</f>
        <v/>
      </c>
      <c r="DU16" s="155" t="str">
        <f ca="1">IF(celkem_formaci&gt;=$D16,IF($O16&gt;=DU$9,INDIRECT("'"&amp;data!$B155&amp;"'!"&amp;$AQ$8&amp;DU$10,TRUE),""),"")</f>
        <v/>
      </c>
      <c r="DV16" s="155" t="str">
        <f ca="1">IF(celkem_formaci&gt;=$D16,IF($O16&gt;=DV$9,INDIRECT("'"&amp;data!$B155&amp;"'!"&amp;$AQ$8&amp;DV$10,TRUE),""),"")</f>
        <v/>
      </c>
      <c r="DW16" s="155" t="str">
        <f ca="1">IF(celkem_formaci&gt;=$D16,IF($O16&gt;=DW$9,INDIRECT("'"&amp;data!$B155&amp;"'!"&amp;$AQ$8&amp;DW$10,TRUE),""),"")</f>
        <v/>
      </c>
      <c r="DX16" s="155" t="str">
        <f ca="1">IF(celkem_formaci&gt;=$D16,IF($O16&gt;=DX$9,INDIRECT("'"&amp;data!$B155&amp;"'!"&amp;$AQ$8&amp;DX$10,TRUE),""),"")</f>
        <v/>
      </c>
      <c r="DY16" s="155" t="str">
        <f ca="1">IF(celkem_formaci&gt;=$D16,IF($O16&gt;=DY$9,INDIRECT("'"&amp;data!$B155&amp;"'!"&amp;$AQ$8&amp;DY$10,TRUE),""),"")</f>
        <v/>
      </c>
      <c r="DZ16" s="155" t="str">
        <f ca="1">IF(celkem_formaci&gt;=$D16,IF($O16&gt;=DZ$9,INDIRECT("'"&amp;data!$B155&amp;"'!"&amp;$AQ$8&amp;DZ$10,TRUE),""),"")</f>
        <v/>
      </c>
      <c r="EA16" s="155" t="str">
        <f ca="1">IF(celkem_formaci&gt;=$D16,IF($O16&gt;=EA$9,INDIRECT("'"&amp;data!$B155&amp;"'!"&amp;$AQ$8&amp;EA$10,TRUE),""),"")</f>
        <v/>
      </c>
      <c r="EB16" s="155" t="str">
        <f ca="1">IF(celkem_formaci&gt;=$D16,IF($O16&gt;=EB$9,INDIRECT("'"&amp;data!$B155&amp;"'!"&amp;$AQ$8&amp;EB$10,TRUE),""),"")</f>
        <v/>
      </c>
      <c r="EC16" s="155" t="str">
        <f ca="1">IF(celkem_formaci&gt;=$D16,IF($O16&gt;=EC$9,INDIRECT("'"&amp;data!$B155&amp;"'!"&amp;$AQ$8&amp;EC$10,TRUE),""),"")</f>
        <v/>
      </c>
      <c r="ED16" s="155" t="str">
        <f ca="1">IF(celkem_formaci&gt;=$D16,IF($O16&gt;=ED$9,INDIRECT("'"&amp;data!$B155&amp;"'!"&amp;$AQ$8&amp;ED$10,TRUE),""),"")</f>
        <v/>
      </c>
      <c r="EE16" s="155" t="str">
        <f ca="1">IF(celkem_formaci&gt;=$D16,IF($O16&gt;=EE$9,INDIRECT("'"&amp;data!$B155&amp;"'!"&amp;$AQ$8&amp;EE$10,TRUE),""),"")</f>
        <v/>
      </c>
      <c r="EF16" s="155" t="str">
        <f ca="1">IF(celkem_formaci&gt;=$D16,IF($O16&gt;=EF$9,INDIRECT("'"&amp;data!$B155&amp;"'!"&amp;$AQ$8&amp;EF$10,TRUE),""),"")</f>
        <v/>
      </c>
      <c r="EG16" s="155" t="str">
        <f ca="1">IF(celkem_formaci&gt;=$D16,IF($O16&gt;=EG$9,INDIRECT("'"&amp;data!$B155&amp;"'!"&amp;$AQ$8&amp;EG$10,TRUE),""),"")</f>
        <v/>
      </c>
      <c r="EH16" s="155" t="str">
        <f ca="1">IF(celkem_formaci&gt;=$D16,IF($O16&gt;=EH$9,INDIRECT("'"&amp;data!$B155&amp;"'!"&amp;$AQ$8&amp;EH$10,TRUE),""),"")</f>
        <v/>
      </c>
      <c r="EI16" s="179" t="str">
        <f ca="1">IF(celkem_formaci&gt;=$D16,IF($O16&gt;=EI$9,INDIRECT("'"&amp;data!$B155&amp;"'!"&amp;$AQ$8&amp;EI$10,TRUE),""),"")</f>
        <v/>
      </c>
      <c r="EJ16" s="177" t="str">
        <f t="shared" si="142"/>
        <v/>
      </c>
      <c r="EK16" s="155" t="str">
        <f t="shared" si="143"/>
        <v/>
      </c>
      <c r="EL16" s="155" t="str">
        <f t="shared" si="144"/>
        <v/>
      </c>
      <c r="EM16" s="155" t="str">
        <f t="shared" si="145"/>
        <v/>
      </c>
      <c r="EN16" s="155" t="str">
        <f t="shared" si="146"/>
        <v/>
      </c>
      <c r="EO16" s="155" t="str">
        <f t="shared" si="147"/>
        <v/>
      </c>
      <c r="EP16" s="155" t="str">
        <f t="shared" si="148"/>
        <v/>
      </c>
      <c r="EQ16" s="155" t="str">
        <f t="shared" si="149"/>
        <v/>
      </c>
      <c r="ER16" s="155" t="str">
        <f t="shared" si="150"/>
        <v/>
      </c>
      <c r="ES16" s="155" t="str">
        <f t="shared" si="151"/>
        <v/>
      </c>
      <c r="ET16" s="155" t="str">
        <f t="shared" si="152"/>
        <v/>
      </c>
      <c r="EU16" s="155" t="str">
        <f t="shared" si="153"/>
        <v/>
      </c>
      <c r="EV16" s="155" t="str">
        <f t="shared" si="154"/>
        <v/>
      </c>
      <c r="EW16" s="155" t="str">
        <f t="shared" si="155"/>
        <v/>
      </c>
      <c r="EX16" s="155" t="str">
        <f t="shared" si="156"/>
        <v/>
      </c>
      <c r="EY16" s="155" t="str">
        <f t="shared" si="157"/>
        <v/>
      </c>
      <c r="EZ16" s="155" t="str">
        <f t="shared" si="158"/>
        <v/>
      </c>
      <c r="FA16" s="155" t="str">
        <f t="shared" si="159"/>
        <v/>
      </c>
      <c r="FB16" s="155" t="str">
        <f t="shared" si="160"/>
        <v/>
      </c>
      <c r="FC16" s="155" t="str">
        <f t="shared" si="161"/>
        <v/>
      </c>
      <c r="FD16" s="155" t="str">
        <f t="shared" si="162"/>
        <v/>
      </c>
      <c r="FE16" s="155" t="str">
        <f t="shared" si="163"/>
        <v/>
      </c>
      <c r="FF16" s="155" t="str">
        <f t="shared" si="164"/>
        <v/>
      </c>
      <c r="FG16" s="155" t="str">
        <f t="shared" si="165"/>
        <v/>
      </c>
      <c r="FH16" s="180" t="str">
        <f t="shared" si="166"/>
        <v/>
      </c>
      <c r="FI16" s="181" t="str">
        <f t="shared" si="128"/>
        <v/>
      </c>
      <c r="FJ16" s="135"/>
    </row>
    <row r="17" spans="2:166" ht="15" thickBot="1" x14ac:dyDescent="0.35">
      <c r="B17" s="128" t="str">
        <f ca="1">IF(celkem_formaci&gt;=D17,IF(AND((INDIRECT("'"&amp;data!B156&amp;"'!"&amp;ADDRESS(ROW('Přihláška č. 1'!$F$8),COLUMN('Přihláška č. 1'!$F$8),4),TRUE))=list_ok,COUNTIF(AA17:CK17,0)=0),"OK","ERR"),"")</f>
        <v/>
      </c>
      <c r="C17" s="255" t="str">
        <f t="shared" si="167"/>
        <v>...6!</v>
      </c>
      <c r="D17" s="128">
        <v>6</v>
      </c>
      <c r="E17" s="250" t="str">
        <f t="shared" si="84"/>
        <v/>
      </c>
      <c r="F17" s="201"/>
      <c r="G17" s="200"/>
      <c r="H17" s="204"/>
      <c r="I17" s="156" t="str">
        <f t="shared" si="129"/>
        <v/>
      </c>
      <c r="J17" s="155" t="str">
        <f t="shared" si="130"/>
        <v/>
      </c>
      <c r="K17" s="159"/>
      <c r="L17" s="243" t="str" cm="1">
        <f t="array" aca="1" ref="L17" ca="1">IF(celkem_formaci&gt;=D17,INDIRECT("'"&amp;data!B156&amp;"'!"&amp;ADDRESS(ROW('Přihláška č. 1'!$D$12),COLUMN('Přihláška č. 1'!$D$12),4),TRUE),"")</f>
        <v/>
      </c>
      <c r="M17" s="157" t="str">
        <f t="shared" si="131"/>
        <v/>
      </c>
      <c r="N17" s="158" t="str">
        <f t="shared" si="132"/>
        <v/>
      </c>
      <c r="O17" s="178" t="str" cm="1">
        <f t="array" aca="1" ref="O17" ca="1">IF(celkem_formaci&gt;=D17,INDIRECT("'"&amp;data!B156&amp;"'!"&amp;ADDRESS(ROW('Přihláška č. 1'!$D$6),COLUMN('Přihláška č. 1'!$D$6),4),TRUE),"")</f>
        <v/>
      </c>
      <c r="P17" s="155" t="str">
        <f ca="1">IF(celkem_formaci&gt;=D17,COUNTIF(INDIRECT("'"&amp;data!B156&amp;"'!"&amp;ADDRESS(ROW('Přihláška č. 1'!$E$9),COLUMN('Přihláška č. 1'!$E$9),4),TRUE),"*")+COUNTIF(INDIRECT("'"&amp;data!B156&amp;"'!"&amp;ADDRESS(ROW('Přihláška č. 1'!$E$10),COLUMN('Přihláška č. 1'!$E$10),4),TRUE),"*"),"")</f>
        <v/>
      </c>
      <c r="Q17" s="155" t="str">
        <f t="shared" si="133"/>
        <v/>
      </c>
      <c r="R17" s="155" t="str">
        <f t="shared" si="134"/>
        <v/>
      </c>
      <c r="S17" s="179" t="str">
        <f t="shared" si="135"/>
        <v/>
      </c>
      <c r="T17" s="178" t="str" cm="1">
        <f t="array" aca="1" ref="T17" ca="1">IF(celkem_formaci&gt;=D17,INDIRECT("'"&amp;data!B156&amp;"'!"&amp;ADDRESS(ROW('Přihláška č. 1'!$D$4),COLUMN('Přihláška č. 1'!$D$4),4),TRUE),"")</f>
        <v/>
      </c>
      <c r="U17" s="155" t="str" cm="1">
        <f t="array" aca="1" ref="U17" ca="1">IF(celkem_formaci&gt;=D17,INDIRECT("'"&amp;data!B156&amp;"'!"&amp;ADDRESS(ROW('Přihláška č. 1'!$D$13),COLUMN('Přihláška č. 1'!$D$13),4),TRUE),"")</f>
        <v/>
      </c>
      <c r="V17" s="155" t="str" cm="1">
        <f t="array" aca="1" ref="V17" ca="1">IF(celkem_formaci&gt;=D17,INDIRECT("'"&amp;data!B156&amp;"'!"&amp;ADDRESS(ROW('Přihláška č. 1'!$D$5),COLUMN('Přihláška č. 1'!$D$5),4),TRUE),"")</f>
        <v/>
      </c>
      <c r="W17" s="155" t="str">
        <f ca="1">IF(celkem_formaci&gt;=D17,IF(INDIRECT("'"&amp;data!B156&amp;"'!"&amp;ADDRESS(ROW('Přihláška č. 1'!$D$8),COLUMN('Přihláška č. 1'!$D$8),4),TRUE)="","",INDIRECT("'"&amp;data!B156&amp;"'!"&amp;ADDRESS(ROW('Přihláška č. 1'!$D$8),COLUMN('Přihláška č. 1'!$D$8),4),TRUE)),"")</f>
        <v/>
      </c>
      <c r="X17" s="184" t="str">
        <f ca="1">IF(celkem_formaci&gt;=D17,INDIRECT("'"&amp;data!B156&amp;"'!"&amp;ADDRESS(ROW('Přihláška č. 1'!$D$7),COLUMN('Přihláška č. 1'!$D$7),4),TRUE)/60,"")</f>
        <v/>
      </c>
      <c r="Y17" s="182"/>
      <c r="Z17" s="175"/>
      <c r="AA17" s="178" t="str">
        <f ca="1">IF(celkem_formaci&gt;=D17,IF(P17&gt;=1,INDIRECT("'"&amp;data!B156&amp;"'!"&amp;ADDRESS(ROW('Přihláška č. 1'!$E$9),COLUMN('Přihláška č. 1'!$E$9),4),TRUE),""),"")</f>
        <v/>
      </c>
      <c r="AB17" s="155" t="str" cm="1">
        <f t="array" aca="1" ref="AB17" ca="1">IF(celkem_formaci&gt;=D17,IF(P17&gt;=2,INDIRECT("'"&amp;data!B156&amp;"'!"&amp;ADDRESS(ROW('Přihláška č. 1'!$E$10),COLUMN('Přihláška č. 1'!$E$10),4),TRUE),""),"")</f>
        <v/>
      </c>
      <c r="AC17" s="155" t="str">
        <f t="shared" si="136"/>
        <v/>
      </c>
      <c r="AD17" s="179" t="str">
        <f t="shared" si="137"/>
        <v/>
      </c>
      <c r="AE17" s="178" t="str">
        <f t="shared" si="94"/>
        <v/>
      </c>
      <c r="AF17" s="155" t="str">
        <f t="shared" si="138"/>
        <v/>
      </c>
      <c r="AG17" s="155" t="str">
        <f t="shared" si="139"/>
        <v/>
      </c>
      <c r="AH17" s="155" t="str">
        <f t="shared" si="97"/>
        <v/>
      </c>
      <c r="AI17" s="155" t="str">
        <f t="shared" si="140"/>
        <v/>
      </c>
      <c r="AJ17" s="180" t="str">
        <f t="shared" si="141"/>
        <v/>
      </c>
      <c r="AK17" s="155" t="str">
        <f t="shared" si="100"/>
        <v/>
      </c>
      <c r="AL17" s="155" t="str">
        <f t="shared" si="101"/>
        <v/>
      </c>
      <c r="AM17" s="186" t="str">
        <f t="shared" si="102"/>
        <v/>
      </c>
      <c r="AN17" s="178" t="str">
        <f ca="1">IF(celkem_formaci&gt;=$D17,IF($O17&gt;=AN$9,INDIRECT("'"&amp;data!$B156&amp;"'!"&amp;$AN$8&amp;AN$10,TRUE),""),"")</f>
        <v/>
      </c>
      <c r="AO17" s="155" t="str">
        <f ca="1">IF(celkem_formaci&gt;=$D17,IF($O17&gt;=AO$9,INDIRECT("'"&amp;data!$B156&amp;"'!"&amp;$AO$8&amp;AO$10,TRUE),""),"")</f>
        <v/>
      </c>
      <c r="AP17" s="155" t="str">
        <f ca="1">IF(celkem_formaci&gt;=$D17,IF($O17&gt;=AP$9,INDIRECT("'"&amp;data!$B156&amp;"'!"&amp;$AN$8&amp;AP$10,TRUE),""),"")</f>
        <v/>
      </c>
      <c r="AQ17" s="155" t="str">
        <f ca="1">IF(celkem_formaci&gt;=$D17,IF($O17&gt;=AQ$9,INDIRECT("'"&amp;data!$B156&amp;"'!"&amp;$AO$8&amp;AQ$10,TRUE),""),"")</f>
        <v/>
      </c>
      <c r="AR17" s="155" t="str">
        <f ca="1">IF(celkem_formaci&gt;=$D17,IF($O17&gt;=AR$9,INDIRECT("'"&amp;data!$B156&amp;"'!"&amp;$AN$8&amp;AR$10,TRUE),""),"")</f>
        <v/>
      </c>
      <c r="AS17" s="155" t="str">
        <f ca="1">IF(celkem_formaci&gt;=$D17,IF($O17&gt;=AS$9,INDIRECT("'"&amp;data!$B156&amp;"'!"&amp;$AO$8&amp;AS$10,TRUE),""),"")</f>
        <v/>
      </c>
      <c r="AT17" s="155" t="str">
        <f ca="1">IF(celkem_formaci&gt;=$D17,IF($O17&gt;=AT$9,INDIRECT("'"&amp;data!$B156&amp;"'!"&amp;$AN$8&amp;AT$10,TRUE),""),"")</f>
        <v/>
      </c>
      <c r="AU17" s="155" t="str">
        <f ca="1">IF(celkem_formaci&gt;=$D17,IF($O17&gt;=AU$9,INDIRECT("'"&amp;data!$B156&amp;"'!"&amp;$AO$8&amp;AU$10,TRUE),""),"")</f>
        <v/>
      </c>
      <c r="AV17" s="155" t="str">
        <f ca="1">IF(celkem_formaci&gt;=$D17,IF($O17&gt;=AV$9,INDIRECT("'"&amp;data!$B156&amp;"'!"&amp;$AN$8&amp;AV$10,TRUE),""),"")</f>
        <v/>
      </c>
      <c r="AW17" s="155" t="str">
        <f ca="1">IF(celkem_formaci&gt;=$D17,IF($O17&gt;=AW$9,INDIRECT("'"&amp;data!$B156&amp;"'!"&amp;$AO$8&amp;AW$10,TRUE),""),"")</f>
        <v/>
      </c>
      <c r="AX17" s="155" t="str">
        <f ca="1">IF(celkem_formaci&gt;=$D17,IF($O17&gt;=AX$9,INDIRECT("'"&amp;data!$B156&amp;"'!"&amp;$AN$8&amp;AX$10,TRUE),""),"")</f>
        <v/>
      </c>
      <c r="AY17" s="155" t="str">
        <f ca="1">IF(celkem_formaci&gt;=$D17,IF($O17&gt;=AY$9,INDIRECT("'"&amp;data!$B156&amp;"'!"&amp;$AO$8&amp;AY$10,TRUE),""),"")</f>
        <v/>
      </c>
      <c r="AZ17" s="155" t="str">
        <f ca="1">IF(celkem_formaci&gt;=$D17,IF($O17&gt;=AZ$9,INDIRECT("'"&amp;data!$B156&amp;"'!"&amp;$AN$8&amp;AZ$10,TRUE),""),"")</f>
        <v/>
      </c>
      <c r="BA17" s="155" t="str">
        <f ca="1">IF(celkem_formaci&gt;=$D17,IF($O17&gt;=BA$9,INDIRECT("'"&amp;data!$B156&amp;"'!"&amp;$AO$8&amp;BA$10,TRUE),""),"")</f>
        <v/>
      </c>
      <c r="BB17" s="155" t="str">
        <f ca="1">IF(celkem_formaci&gt;=$D17,IF($O17&gt;=BB$9,INDIRECT("'"&amp;data!$B156&amp;"'!"&amp;$AN$8&amp;BB$10,TRUE),""),"")</f>
        <v/>
      </c>
      <c r="BC17" s="155" t="str">
        <f ca="1">IF(celkem_formaci&gt;=$D17,IF($O17&gt;=BC$9,INDIRECT("'"&amp;data!$B156&amp;"'!"&amp;$AO$8&amp;BC$10,TRUE),""),"")</f>
        <v/>
      </c>
      <c r="BD17" s="155" t="str">
        <f ca="1">IF(celkem_formaci&gt;=$D17,IF($O17&gt;=BD$9,INDIRECT("'"&amp;data!$B156&amp;"'!"&amp;$AN$8&amp;BD$10,TRUE),""),"")</f>
        <v/>
      </c>
      <c r="BE17" s="155" t="str">
        <f ca="1">IF(celkem_formaci&gt;=$D17,IF($O17&gt;=BE$9,INDIRECT("'"&amp;data!$B156&amp;"'!"&amp;$AO$8&amp;BE$10,TRUE),""),"")</f>
        <v/>
      </c>
      <c r="BF17" s="155" t="str">
        <f ca="1">IF(celkem_formaci&gt;=$D17,IF($O17&gt;=BF$9,INDIRECT("'"&amp;data!$B156&amp;"'!"&amp;$AN$8&amp;BF$10,TRUE),""),"")</f>
        <v/>
      </c>
      <c r="BG17" s="155" t="str">
        <f ca="1">IF(celkem_formaci&gt;=$D17,IF($O17&gt;=BG$9,INDIRECT("'"&amp;data!$B156&amp;"'!"&amp;$AO$8&amp;BG$10,TRUE),""),"")</f>
        <v/>
      </c>
      <c r="BH17" s="155" t="str">
        <f ca="1">IF(celkem_formaci&gt;=$D17,IF($O17&gt;=BH$9,INDIRECT("'"&amp;data!$B156&amp;"'!"&amp;$AN$8&amp;BH$10,TRUE),""),"")</f>
        <v/>
      </c>
      <c r="BI17" s="155" t="str">
        <f ca="1">IF(celkem_formaci&gt;=$D17,IF($O17&gt;=BI$9,INDIRECT("'"&amp;data!$B156&amp;"'!"&amp;$AO$8&amp;BI$10,TRUE),""),"")</f>
        <v/>
      </c>
      <c r="BJ17" s="155" t="str">
        <f ca="1">IF(celkem_formaci&gt;=$D17,IF($O17&gt;=BJ$9,INDIRECT("'"&amp;data!$B156&amp;"'!"&amp;$AN$8&amp;BJ$10,TRUE),""),"")</f>
        <v/>
      </c>
      <c r="BK17" s="155" t="str">
        <f ca="1">IF(celkem_formaci&gt;=$D17,IF($O17&gt;=BK$9,INDIRECT("'"&amp;data!$B156&amp;"'!"&amp;$AO$8&amp;BK$10,TRUE),""),"")</f>
        <v/>
      </c>
      <c r="BL17" s="155" t="str">
        <f ca="1">IF(celkem_formaci&gt;=$D17,IF($O17&gt;=BL$9,INDIRECT("'"&amp;data!$B156&amp;"'!"&amp;$AN$8&amp;BL$10,TRUE),""),"")</f>
        <v/>
      </c>
      <c r="BM17" s="155" t="str">
        <f ca="1">IF(celkem_formaci&gt;=$D17,IF($O17&gt;=BM$9,INDIRECT("'"&amp;data!$B156&amp;"'!"&amp;$AO$8&amp;BM$10,TRUE),""),"")</f>
        <v/>
      </c>
      <c r="BN17" s="155" t="str">
        <f ca="1">IF(celkem_formaci&gt;=$D17,IF($O17&gt;=BN$9,INDIRECT("'"&amp;data!$B156&amp;"'!"&amp;$AN$8&amp;BN$10,TRUE),""),"")</f>
        <v/>
      </c>
      <c r="BO17" s="155" t="str">
        <f ca="1">IF(celkem_formaci&gt;=$D17,IF($O17&gt;=BO$9,INDIRECT("'"&amp;data!$B156&amp;"'!"&amp;$AO$8&amp;BO$10,TRUE),""),"")</f>
        <v/>
      </c>
      <c r="BP17" s="155" t="str">
        <f ca="1">IF(celkem_formaci&gt;=$D17,IF($O17&gt;=BP$9,INDIRECT("'"&amp;data!$B156&amp;"'!"&amp;$AN$8&amp;BP$10,TRUE),""),"")</f>
        <v/>
      </c>
      <c r="BQ17" s="155" t="str">
        <f ca="1">IF(celkem_formaci&gt;=$D17,IF($O17&gt;=BQ$9,INDIRECT("'"&amp;data!$B156&amp;"'!"&amp;$AO$8&amp;BQ$10,TRUE),""),"")</f>
        <v/>
      </c>
      <c r="BR17" s="155" t="str">
        <f ca="1">IF(celkem_formaci&gt;=$D17,IF($O17&gt;=BR$9,INDIRECT("'"&amp;data!$B156&amp;"'!"&amp;$AN$8&amp;BR$10,TRUE),""),"")</f>
        <v/>
      </c>
      <c r="BS17" s="155" t="str">
        <f ca="1">IF(celkem_formaci&gt;=$D17,IF($O17&gt;=BS$9,INDIRECT("'"&amp;data!$B156&amp;"'!"&amp;$AO$8&amp;BS$10,TRUE),""),"")</f>
        <v/>
      </c>
      <c r="BT17" s="155" t="str">
        <f ca="1">IF(celkem_formaci&gt;=$D17,IF($O17&gt;=BT$9,INDIRECT("'"&amp;data!$B156&amp;"'!"&amp;$AN$8&amp;BT$10,TRUE),""),"")</f>
        <v/>
      </c>
      <c r="BU17" s="155" t="str">
        <f ca="1">IF(celkem_formaci&gt;=$D17,IF($O17&gt;=BU$9,INDIRECT("'"&amp;data!$B156&amp;"'!"&amp;$AO$8&amp;BU$10,TRUE),""),"")</f>
        <v/>
      </c>
      <c r="BV17" s="155" t="str">
        <f ca="1">IF(celkem_formaci&gt;=$D17,IF($O17&gt;=BV$9,INDIRECT("'"&amp;data!$B156&amp;"'!"&amp;$AN$8&amp;BV$10,TRUE),""),"")</f>
        <v/>
      </c>
      <c r="BW17" s="155" t="str">
        <f ca="1">IF(celkem_formaci&gt;=$D17,IF($O17&gt;=BW$9,INDIRECT("'"&amp;data!$B156&amp;"'!"&amp;$AO$8&amp;BW$10,TRUE),""),"")</f>
        <v/>
      </c>
      <c r="BX17" s="155" t="str">
        <f ca="1">IF(celkem_formaci&gt;=$D17,IF($O17&gt;=BX$9,INDIRECT("'"&amp;data!$B156&amp;"'!"&amp;$AN$8&amp;BX$10,TRUE),""),"")</f>
        <v/>
      </c>
      <c r="BY17" s="155" t="str">
        <f ca="1">IF(celkem_formaci&gt;=$D17,IF($O17&gt;=BY$9,INDIRECT("'"&amp;data!$B156&amp;"'!"&amp;$AO$8&amp;BY$10,TRUE),""),"")</f>
        <v/>
      </c>
      <c r="BZ17" s="155" t="str">
        <f ca="1">IF(celkem_formaci&gt;=$D17,IF($O17&gt;=BZ$9,INDIRECT("'"&amp;data!$B156&amp;"'!"&amp;$AN$8&amp;BZ$10,TRUE),""),"")</f>
        <v/>
      </c>
      <c r="CA17" s="155" t="str">
        <f ca="1">IF(celkem_formaci&gt;=$D17,IF($O17&gt;=CA$9,INDIRECT("'"&amp;data!$B156&amp;"'!"&amp;$AO$8&amp;CA$10,TRUE),""),"")</f>
        <v/>
      </c>
      <c r="CB17" s="155" t="str">
        <f ca="1">IF(celkem_formaci&gt;=$D17,IF($O17&gt;=CB$9,INDIRECT("'"&amp;data!$B156&amp;"'!"&amp;$AN$8&amp;CB$10,TRUE),""),"")</f>
        <v/>
      </c>
      <c r="CC17" s="155" t="str">
        <f ca="1">IF(celkem_formaci&gt;=$D17,IF($O17&gt;=CC$9,INDIRECT("'"&amp;data!$B156&amp;"'!"&amp;$AO$8&amp;CC$10,TRUE),""),"")</f>
        <v/>
      </c>
      <c r="CD17" s="155" t="str">
        <f ca="1">IF(celkem_formaci&gt;=$D17,IF($O17&gt;=CD$9,INDIRECT("'"&amp;data!$B156&amp;"'!"&amp;$AN$8&amp;CD$10,TRUE),""),"")</f>
        <v/>
      </c>
      <c r="CE17" s="155" t="str">
        <f ca="1">IF(celkem_formaci&gt;=$D17,IF($O17&gt;=CE$9,INDIRECT("'"&amp;data!$B156&amp;"'!"&amp;$AO$8&amp;CE$10,TRUE),""),"")</f>
        <v/>
      </c>
      <c r="CF17" s="155" t="str">
        <f ca="1">IF(celkem_formaci&gt;=$D17,IF($O17&gt;=CF$9,INDIRECT("'"&amp;data!$B156&amp;"'!"&amp;$AN$8&amp;CF$10,TRUE),""),"")</f>
        <v/>
      </c>
      <c r="CG17" s="155" t="str">
        <f ca="1">IF(celkem_formaci&gt;=$D17,IF($O17&gt;=CG$9,INDIRECT("'"&amp;data!$B156&amp;"'!"&amp;$AO$8&amp;CG$10,TRUE),""),"")</f>
        <v/>
      </c>
      <c r="CH17" s="155" t="str">
        <f ca="1">IF(celkem_formaci&gt;=$D17,IF($O17&gt;=CH$9,INDIRECT("'"&amp;data!$B156&amp;"'!"&amp;$AN$8&amp;CH$10,TRUE),""),"")</f>
        <v/>
      </c>
      <c r="CI17" s="155" t="str">
        <f ca="1">IF(celkem_formaci&gt;=$D17,IF($O17&gt;=CI$9,INDIRECT("'"&amp;data!$B156&amp;"'!"&amp;$AO$8&amp;CI$10,TRUE),""),"")</f>
        <v/>
      </c>
      <c r="CJ17" s="155" t="str">
        <f ca="1">IF(celkem_formaci&gt;=$D17,IF($O17&gt;=CJ$9,INDIRECT("'"&amp;data!$B156&amp;"'!"&amp;$AN$8&amp;CJ$10,TRUE),""),"")</f>
        <v/>
      </c>
      <c r="CK17" s="179" t="str">
        <f ca="1">IF(celkem_formaci&gt;=$D17,IF($O17&gt;=CK$9,INDIRECT("'"&amp;data!$B156&amp;"'!"&amp;$AO$8&amp;CK$10,TRUE),""),"")</f>
        <v/>
      </c>
      <c r="CL17" s="178" t="str">
        <f ca="1">IF(celkem_formaci&gt;=$D17,IF($O17&gt;=CL$9,INDIRECT("'"&amp;data!$B156&amp;"'!"&amp;$AP$8&amp;CL$10,TRUE),""),"")</f>
        <v/>
      </c>
      <c r="CM17" s="155" t="str">
        <f ca="1">IF(celkem_formaci&gt;=$D17,IF($O17&gt;=CM$9,INDIRECT("'"&amp;data!$B156&amp;"'!"&amp;$AP$8&amp;CM$10,TRUE),""),"")</f>
        <v/>
      </c>
      <c r="CN17" s="155" t="str">
        <f ca="1">IF(celkem_formaci&gt;=$D17,IF($O17&gt;=CN$9,INDIRECT("'"&amp;data!$B156&amp;"'!"&amp;$AP$8&amp;CN$10,TRUE),""),"")</f>
        <v/>
      </c>
      <c r="CO17" s="155" t="str">
        <f ca="1">IF(celkem_formaci&gt;=$D17,IF($O17&gt;=CO$9,INDIRECT("'"&amp;data!$B156&amp;"'!"&amp;$AP$8&amp;CO$10,TRUE),""),"")</f>
        <v/>
      </c>
      <c r="CP17" s="155" t="str">
        <f ca="1">IF(celkem_formaci&gt;=$D17,IF($O17&gt;=CP$9,INDIRECT("'"&amp;data!$B156&amp;"'!"&amp;$AP$8&amp;CP$10,TRUE),""),"")</f>
        <v/>
      </c>
      <c r="CQ17" s="155" t="str">
        <f ca="1">IF(celkem_formaci&gt;=$D17,IF($O17&gt;=CQ$9,INDIRECT("'"&amp;data!$B156&amp;"'!"&amp;$AP$8&amp;CQ$10,TRUE),""),"")</f>
        <v/>
      </c>
      <c r="CR17" s="155" t="str">
        <f ca="1">IF(celkem_formaci&gt;=$D17,IF($O17&gt;=CR$9,INDIRECT("'"&amp;data!$B156&amp;"'!"&amp;$AP$8&amp;CR$10,TRUE),""),"")</f>
        <v/>
      </c>
      <c r="CS17" s="155" t="str">
        <f ca="1">IF(celkem_formaci&gt;=$D17,IF($O17&gt;=CS$9,INDIRECT("'"&amp;data!$B156&amp;"'!"&amp;$AP$8&amp;CS$10,TRUE),""),"")</f>
        <v/>
      </c>
      <c r="CT17" s="155" t="str">
        <f ca="1">IF(celkem_formaci&gt;=$D17,IF($O17&gt;=CT$9,INDIRECT("'"&amp;data!$B156&amp;"'!"&amp;$AP$8&amp;CT$10,TRUE),""),"")</f>
        <v/>
      </c>
      <c r="CU17" s="155" t="str">
        <f ca="1">IF(celkem_formaci&gt;=$D17,IF($O17&gt;=CU$9,INDIRECT("'"&amp;data!$B156&amp;"'!"&amp;$AP$8&amp;CU$10,TRUE),""),"")</f>
        <v/>
      </c>
      <c r="CV17" s="155" t="str">
        <f ca="1">IF(celkem_formaci&gt;=$D17,IF($O17&gt;=CV$9,INDIRECT("'"&amp;data!$B156&amp;"'!"&amp;$AP$8&amp;CV$10,TRUE),""),"")</f>
        <v/>
      </c>
      <c r="CW17" s="155" t="str">
        <f ca="1">IF(celkem_formaci&gt;=$D17,IF($O17&gt;=CW$9,INDIRECT("'"&amp;data!$B156&amp;"'!"&amp;$AP$8&amp;CW$10,TRUE),""),"")</f>
        <v/>
      </c>
      <c r="CX17" s="155" t="str">
        <f ca="1">IF(celkem_formaci&gt;=$D17,IF($O17&gt;=CX$9,INDIRECT("'"&amp;data!$B156&amp;"'!"&amp;$AP$8&amp;CX$10,TRUE),""),"")</f>
        <v/>
      </c>
      <c r="CY17" s="155" t="str">
        <f ca="1">IF(celkem_formaci&gt;=$D17,IF($O17&gt;=CY$9,INDIRECT("'"&amp;data!$B156&amp;"'!"&amp;$AP$8&amp;CY$10,TRUE),""),"")</f>
        <v/>
      </c>
      <c r="CZ17" s="155" t="str">
        <f ca="1">IF(celkem_formaci&gt;=$D17,IF($O17&gt;=CZ$9,INDIRECT("'"&amp;data!$B156&amp;"'!"&amp;$AP$8&amp;CZ$10,TRUE),""),"")</f>
        <v/>
      </c>
      <c r="DA17" s="155" t="str">
        <f ca="1">IF(celkem_formaci&gt;=$D17,IF($O17&gt;=DA$9,INDIRECT("'"&amp;data!$B156&amp;"'!"&amp;$AP$8&amp;DA$10,TRUE),""),"")</f>
        <v/>
      </c>
      <c r="DB17" s="155" t="str">
        <f ca="1">IF(celkem_formaci&gt;=$D17,IF($O17&gt;=DB$9,INDIRECT("'"&amp;data!$B156&amp;"'!"&amp;$AP$8&amp;DB$10,TRUE),""),"")</f>
        <v/>
      </c>
      <c r="DC17" s="155" t="str">
        <f ca="1">IF(celkem_formaci&gt;=$D17,IF($O17&gt;=DC$9,INDIRECT("'"&amp;data!$B156&amp;"'!"&amp;$AP$8&amp;DC$10,TRUE),""),"")</f>
        <v/>
      </c>
      <c r="DD17" s="155" t="str">
        <f ca="1">IF(celkem_formaci&gt;=$D17,IF($O17&gt;=DD$9,INDIRECT("'"&amp;data!$B156&amp;"'!"&amp;$AP$8&amp;DD$10,TRUE),""),"")</f>
        <v/>
      </c>
      <c r="DE17" s="155" t="str">
        <f ca="1">IF(celkem_formaci&gt;=$D17,IF($O17&gt;=DE$9,INDIRECT("'"&amp;data!$B156&amp;"'!"&amp;$AP$8&amp;DE$10,TRUE),""),"")</f>
        <v/>
      </c>
      <c r="DF17" s="155" t="str">
        <f ca="1">IF(celkem_formaci&gt;=$D17,IF($O17&gt;=DF$9,INDIRECT("'"&amp;data!$B156&amp;"'!"&amp;$AP$8&amp;DF$10,TRUE),""),"")</f>
        <v/>
      </c>
      <c r="DG17" s="155" t="str">
        <f ca="1">IF(celkem_formaci&gt;=$D17,IF($O17&gt;=DG$9,INDIRECT("'"&amp;data!$B156&amp;"'!"&amp;$AP$8&amp;DG$10,TRUE),""),"")</f>
        <v/>
      </c>
      <c r="DH17" s="155" t="str">
        <f ca="1">IF(celkem_formaci&gt;=$D17,IF($O17&gt;=DH$9,INDIRECT("'"&amp;data!$B156&amp;"'!"&amp;$AP$8&amp;DH$10,TRUE),""),"")</f>
        <v/>
      </c>
      <c r="DI17" s="155" t="str">
        <f ca="1">IF(celkem_formaci&gt;=$D17,IF($O17&gt;=DI$9,INDIRECT("'"&amp;data!$B156&amp;"'!"&amp;$AP$8&amp;DI$10,TRUE),""),"")</f>
        <v/>
      </c>
      <c r="DJ17" s="179" t="str">
        <f ca="1">IF(celkem_formaci&gt;=$D17,IF($O17&gt;=DJ$9,INDIRECT("'"&amp;data!$B156&amp;"'!"&amp;$AP$8&amp;DJ$10,TRUE),""),"")</f>
        <v/>
      </c>
      <c r="DK17" s="178" t="str">
        <f ca="1">IF(celkem_formaci&gt;=$D17,IF($O17&gt;=DK$9,INDIRECT("'"&amp;data!$B156&amp;"'!"&amp;$AQ$8&amp;DK$10,TRUE),""),"")</f>
        <v/>
      </c>
      <c r="DL17" s="155" t="str">
        <f ca="1">IF(celkem_formaci&gt;=$D17,IF($O17&gt;=DL$9,INDIRECT("'"&amp;data!$B156&amp;"'!"&amp;$AQ$8&amp;DL$10,TRUE),""),"")</f>
        <v/>
      </c>
      <c r="DM17" s="155" t="str">
        <f ca="1">IF(celkem_formaci&gt;=$D17,IF($O17&gt;=DM$9,INDIRECT("'"&amp;data!$B156&amp;"'!"&amp;$AQ$8&amp;DM$10,TRUE),""),"")</f>
        <v/>
      </c>
      <c r="DN17" s="155" t="str">
        <f ca="1">IF(celkem_formaci&gt;=$D17,IF($O17&gt;=DN$9,INDIRECT("'"&amp;data!$B156&amp;"'!"&amp;$AQ$8&amp;DN$10,TRUE),""),"")</f>
        <v/>
      </c>
      <c r="DO17" s="155" t="str">
        <f ca="1">IF(celkem_formaci&gt;=$D17,IF($O17&gt;=DO$9,INDIRECT("'"&amp;data!$B156&amp;"'!"&amp;$AQ$8&amp;DO$10,TRUE),""),"")</f>
        <v/>
      </c>
      <c r="DP17" s="155" t="str">
        <f ca="1">IF(celkem_formaci&gt;=$D17,IF($O17&gt;=DP$9,INDIRECT("'"&amp;data!$B156&amp;"'!"&amp;$AQ$8&amp;DP$10,TRUE),""),"")</f>
        <v/>
      </c>
      <c r="DQ17" s="155" t="str">
        <f ca="1">IF(celkem_formaci&gt;=$D17,IF($O17&gt;=DQ$9,INDIRECT("'"&amp;data!$B156&amp;"'!"&amp;$AQ$8&amp;DQ$10,TRUE),""),"")</f>
        <v/>
      </c>
      <c r="DR17" s="155" t="str">
        <f ca="1">IF(celkem_formaci&gt;=$D17,IF($O17&gt;=DR$9,INDIRECT("'"&amp;data!$B156&amp;"'!"&amp;$AQ$8&amp;DR$10,TRUE),""),"")</f>
        <v/>
      </c>
      <c r="DS17" s="155" t="str">
        <f ca="1">IF(celkem_formaci&gt;=$D17,IF($O17&gt;=DS$9,INDIRECT("'"&amp;data!$B156&amp;"'!"&amp;$AQ$8&amp;DS$10,TRUE),""),"")</f>
        <v/>
      </c>
      <c r="DT17" s="155" t="str">
        <f ca="1">IF(celkem_formaci&gt;=$D17,IF($O17&gt;=DT$9,INDIRECT("'"&amp;data!$B156&amp;"'!"&amp;$AQ$8&amp;DT$10,TRUE),""),"")</f>
        <v/>
      </c>
      <c r="DU17" s="155" t="str">
        <f ca="1">IF(celkem_formaci&gt;=$D17,IF($O17&gt;=DU$9,INDIRECT("'"&amp;data!$B156&amp;"'!"&amp;$AQ$8&amp;DU$10,TRUE),""),"")</f>
        <v/>
      </c>
      <c r="DV17" s="155" t="str">
        <f ca="1">IF(celkem_formaci&gt;=$D17,IF($O17&gt;=DV$9,INDIRECT("'"&amp;data!$B156&amp;"'!"&amp;$AQ$8&amp;DV$10,TRUE),""),"")</f>
        <v/>
      </c>
      <c r="DW17" s="155" t="str">
        <f ca="1">IF(celkem_formaci&gt;=$D17,IF($O17&gt;=DW$9,INDIRECT("'"&amp;data!$B156&amp;"'!"&amp;$AQ$8&amp;DW$10,TRUE),""),"")</f>
        <v/>
      </c>
      <c r="DX17" s="155" t="str">
        <f ca="1">IF(celkem_formaci&gt;=$D17,IF($O17&gt;=DX$9,INDIRECT("'"&amp;data!$B156&amp;"'!"&amp;$AQ$8&amp;DX$10,TRUE),""),"")</f>
        <v/>
      </c>
      <c r="DY17" s="155" t="str">
        <f ca="1">IF(celkem_formaci&gt;=$D17,IF($O17&gt;=DY$9,INDIRECT("'"&amp;data!$B156&amp;"'!"&amp;$AQ$8&amp;DY$10,TRUE),""),"")</f>
        <v/>
      </c>
      <c r="DZ17" s="155" t="str">
        <f ca="1">IF(celkem_formaci&gt;=$D17,IF($O17&gt;=DZ$9,INDIRECT("'"&amp;data!$B156&amp;"'!"&amp;$AQ$8&amp;DZ$10,TRUE),""),"")</f>
        <v/>
      </c>
      <c r="EA17" s="155" t="str">
        <f ca="1">IF(celkem_formaci&gt;=$D17,IF($O17&gt;=EA$9,INDIRECT("'"&amp;data!$B156&amp;"'!"&amp;$AQ$8&amp;EA$10,TRUE),""),"")</f>
        <v/>
      </c>
      <c r="EB17" s="155" t="str">
        <f ca="1">IF(celkem_formaci&gt;=$D17,IF($O17&gt;=EB$9,INDIRECT("'"&amp;data!$B156&amp;"'!"&amp;$AQ$8&amp;EB$10,TRUE),""),"")</f>
        <v/>
      </c>
      <c r="EC17" s="155" t="str">
        <f ca="1">IF(celkem_formaci&gt;=$D17,IF($O17&gt;=EC$9,INDIRECT("'"&amp;data!$B156&amp;"'!"&amp;$AQ$8&amp;EC$10,TRUE),""),"")</f>
        <v/>
      </c>
      <c r="ED17" s="155" t="str">
        <f ca="1">IF(celkem_formaci&gt;=$D17,IF($O17&gt;=ED$9,INDIRECT("'"&amp;data!$B156&amp;"'!"&amp;$AQ$8&amp;ED$10,TRUE),""),"")</f>
        <v/>
      </c>
      <c r="EE17" s="155" t="str">
        <f ca="1">IF(celkem_formaci&gt;=$D17,IF($O17&gt;=EE$9,INDIRECT("'"&amp;data!$B156&amp;"'!"&amp;$AQ$8&amp;EE$10,TRUE),""),"")</f>
        <v/>
      </c>
      <c r="EF17" s="155" t="str">
        <f ca="1">IF(celkem_formaci&gt;=$D17,IF($O17&gt;=EF$9,INDIRECT("'"&amp;data!$B156&amp;"'!"&amp;$AQ$8&amp;EF$10,TRUE),""),"")</f>
        <v/>
      </c>
      <c r="EG17" s="155" t="str">
        <f ca="1">IF(celkem_formaci&gt;=$D17,IF($O17&gt;=EG$9,INDIRECT("'"&amp;data!$B156&amp;"'!"&amp;$AQ$8&amp;EG$10,TRUE),""),"")</f>
        <v/>
      </c>
      <c r="EH17" s="155" t="str">
        <f ca="1">IF(celkem_formaci&gt;=$D17,IF($O17&gt;=EH$9,INDIRECT("'"&amp;data!$B156&amp;"'!"&amp;$AQ$8&amp;EH$10,TRUE),""),"")</f>
        <v/>
      </c>
      <c r="EI17" s="179" t="str">
        <f ca="1">IF(celkem_formaci&gt;=$D17,IF($O17&gt;=EI$9,INDIRECT("'"&amp;data!$B156&amp;"'!"&amp;$AQ$8&amp;EI$10,TRUE),""),"")</f>
        <v/>
      </c>
      <c r="EJ17" s="177" t="str">
        <f t="shared" si="142"/>
        <v/>
      </c>
      <c r="EK17" s="155" t="str">
        <f t="shared" si="143"/>
        <v/>
      </c>
      <c r="EL17" s="155" t="str">
        <f t="shared" si="144"/>
        <v/>
      </c>
      <c r="EM17" s="155" t="str">
        <f t="shared" si="145"/>
        <v/>
      </c>
      <c r="EN17" s="155" t="str">
        <f t="shared" si="146"/>
        <v/>
      </c>
      <c r="EO17" s="155" t="str">
        <f t="shared" si="147"/>
        <v/>
      </c>
      <c r="EP17" s="155" t="str">
        <f t="shared" si="148"/>
        <v/>
      </c>
      <c r="EQ17" s="155" t="str">
        <f t="shared" si="149"/>
        <v/>
      </c>
      <c r="ER17" s="155" t="str">
        <f t="shared" si="150"/>
        <v/>
      </c>
      <c r="ES17" s="155" t="str">
        <f t="shared" si="151"/>
        <v/>
      </c>
      <c r="ET17" s="155" t="str">
        <f t="shared" si="152"/>
        <v/>
      </c>
      <c r="EU17" s="155" t="str">
        <f t="shared" si="153"/>
        <v/>
      </c>
      <c r="EV17" s="155" t="str">
        <f t="shared" si="154"/>
        <v/>
      </c>
      <c r="EW17" s="155" t="str">
        <f t="shared" si="155"/>
        <v/>
      </c>
      <c r="EX17" s="155" t="str">
        <f t="shared" si="156"/>
        <v/>
      </c>
      <c r="EY17" s="155" t="str">
        <f t="shared" si="157"/>
        <v/>
      </c>
      <c r="EZ17" s="155" t="str">
        <f t="shared" si="158"/>
        <v/>
      </c>
      <c r="FA17" s="155" t="str">
        <f t="shared" si="159"/>
        <v/>
      </c>
      <c r="FB17" s="155" t="str">
        <f t="shared" si="160"/>
        <v/>
      </c>
      <c r="FC17" s="155" t="str">
        <f t="shared" si="161"/>
        <v/>
      </c>
      <c r="FD17" s="155" t="str">
        <f t="shared" si="162"/>
        <v/>
      </c>
      <c r="FE17" s="155" t="str">
        <f t="shared" si="163"/>
        <v/>
      </c>
      <c r="FF17" s="155" t="str">
        <f t="shared" si="164"/>
        <v/>
      </c>
      <c r="FG17" s="155" t="str">
        <f t="shared" si="165"/>
        <v/>
      </c>
      <c r="FH17" s="180" t="str">
        <f t="shared" si="166"/>
        <v/>
      </c>
      <c r="FI17" s="181" t="str">
        <f t="shared" si="128"/>
        <v/>
      </c>
      <c r="FJ17" s="135"/>
    </row>
    <row r="18" spans="2:166" ht="15" thickBot="1" x14ac:dyDescent="0.35">
      <c r="B18" s="128" t="str">
        <f ca="1">IF(celkem_formaci&gt;=D18,IF(AND((INDIRECT("'"&amp;data!B157&amp;"'!"&amp;ADDRESS(ROW('Přihláška č. 1'!$F$8),COLUMN('Přihláška č. 1'!$F$8),4),TRUE))=list_ok,COUNTIF(AA18:CK18,0)=0),"OK","ERR"),"")</f>
        <v/>
      </c>
      <c r="C18" s="255" t="str">
        <f t="shared" si="167"/>
        <v>...7!</v>
      </c>
      <c r="D18" s="128">
        <v>7</v>
      </c>
      <c r="E18" s="250" t="str">
        <f t="shared" si="84"/>
        <v/>
      </c>
      <c r="F18" s="201"/>
      <c r="G18" s="200"/>
      <c r="H18" s="204"/>
      <c r="I18" s="156" t="str">
        <f t="shared" si="129"/>
        <v/>
      </c>
      <c r="J18" s="155" t="str">
        <f t="shared" si="130"/>
        <v/>
      </c>
      <c r="K18" s="159"/>
      <c r="L18" s="243" t="str" cm="1">
        <f t="array" aca="1" ref="L18" ca="1">IF(celkem_formaci&gt;=D18,INDIRECT("'"&amp;data!B157&amp;"'!"&amp;ADDRESS(ROW('Přihláška č. 1'!$D$12),COLUMN('Přihláška č. 1'!$D$12),4),TRUE),"")</f>
        <v/>
      </c>
      <c r="M18" s="157" t="str">
        <f t="shared" si="131"/>
        <v/>
      </c>
      <c r="N18" s="158" t="str">
        <f t="shared" si="132"/>
        <v/>
      </c>
      <c r="O18" s="178" t="str" cm="1">
        <f t="array" aca="1" ref="O18" ca="1">IF(celkem_formaci&gt;=D18,INDIRECT("'"&amp;data!B157&amp;"'!"&amp;ADDRESS(ROW('Přihláška č. 1'!$D$6),COLUMN('Přihláška č. 1'!$D$6),4),TRUE),"")</f>
        <v/>
      </c>
      <c r="P18" s="155" t="str">
        <f ca="1">IF(celkem_formaci&gt;=D18,COUNTIF(INDIRECT("'"&amp;data!B157&amp;"'!"&amp;ADDRESS(ROW('Přihláška č. 1'!$E$9),COLUMN('Přihláška č. 1'!$E$9),4),TRUE),"*")+COUNTIF(INDIRECT("'"&amp;data!B157&amp;"'!"&amp;ADDRESS(ROW('Přihláška č. 1'!$E$10),COLUMN('Přihláška č. 1'!$E$10),4),TRUE),"*"),"")</f>
        <v/>
      </c>
      <c r="Q18" s="155" t="str">
        <f t="shared" si="133"/>
        <v/>
      </c>
      <c r="R18" s="155" t="str">
        <f t="shared" si="134"/>
        <v/>
      </c>
      <c r="S18" s="179" t="str">
        <f t="shared" si="135"/>
        <v/>
      </c>
      <c r="T18" s="178" t="str" cm="1">
        <f t="array" aca="1" ref="T18" ca="1">IF(celkem_formaci&gt;=D18,INDIRECT("'"&amp;data!B157&amp;"'!"&amp;ADDRESS(ROW('Přihláška č. 1'!$D$4),COLUMN('Přihláška č. 1'!$D$4),4),TRUE),"")</f>
        <v/>
      </c>
      <c r="U18" s="155" t="str" cm="1">
        <f t="array" aca="1" ref="U18" ca="1">IF(celkem_formaci&gt;=D18,INDIRECT("'"&amp;data!B157&amp;"'!"&amp;ADDRESS(ROW('Přihláška č. 1'!$D$13),COLUMN('Přihláška č. 1'!$D$13),4),TRUE),"")</f>
        <v/>
      </c>
      <c r="V18" s="155" t="str" cm="1">
        <f t="array" aca="1" ref="V18" ca="1">IF(celkem_formaci&gt;=D18,INDIRECT("'"&amp;data!B157&amp;"'!"&amp;ADDRESS(ROW('Přihláška č. 1'!$D$5),COLUMN('Přihláška č. 1'!$D$5),4),TRUE),"")</f>
        <v/>
      </c>
      <c r="W18" s="155" t="str">
        <f ca="1">IF(celkem_formaci&gt;=D18,IF(INDIRECT("'"&amp;data!B157&amp;"'!"&amp;ADDRESS(ROW('Přihláška č. 1'!$D$8),COLUMN('Přihláška č. 1'!$D$8),4),TRUE)="","",INDIRECT("'"&amp;data!B157&amp;"'!"&amp;ADDRESS(ROW('Přihláška č. 1'!$D$8),COLUMN('Přihláška č. 1'!$D$8),4),TRUE)),"")</f>
        <v/>
      </c>
      <c r="X18" s="184" t="str">
        <f ca="1">IF(celkem_formaci&gt;=D18,INDIRECT("'"&amp;data!B157&amp;"'!"&amp;ADDRESS(ROW('Přihláška č. 1'!$D$7),COLUMN('Přihláška č. 1'!$D$7),4),TRUE)/60,"")</f>
        <v/>
      </c>
      <c r="Y18" s="182"/>
      <c r="Z18" s="175"/>
      <c r="AA18" s="178" t="str">
        <f ca="1">IF(celkem_formaci&gt;=D18,IF(P18&gt;=1,INDIRECT("'"&amp;data!B157&amp;"'!"&amp;ADDRESS(ROW('Přihláška č. 1'!$E$9),COLUMN('Přihláška č. 1'!$E$9),4),TRUE),""),"")</f>
        <v/>
      </c>
      <c r="AB18" s="155" t="str" cm="1">
        <f t="array" aca="1" ref="AB18" ca="1">IF(celkem_formaci&gt;=D18,IF(P18&gt;=2,INDIRECT("'"&amp;data!B157&amp;"'!"&amp;ADDRESS(ROW('Přihláška č. 1'!$E$10),COLUMN('Přihláška č. 1'!$E$10),4),TRUE),""),"")</f>
        <v/>
      </c>
      <c r="AC18" s="155" t="str">
        <f t="shared" si="136"/>
        <v/>
      </c>
      <c r="AD18" s="179" t="str">
        <f t="shared" si="137"/>
        <v/>
      </c>
      <c r="AE18" s="178" t="str">
        <f t="shared" si="94"/>
        <v/>
      </c>
      <c r="AF18" s="155" t="str">
        <f t="shared" si="138"/>
        <v/>
      </c>
      <c r="AG18" s="155" t="str">
        <f t="shared" si="139"/>
        <v/>
      </c>
      <c r="AH18" s="155" t="str">
        <f t="shared" si="97"/>
        <v/>
      </c>
      <c r="AI18" s="155" t="str">
        <f t="shared" si="140"/>
        <v/>
      </c>
      <c r="AJ18" s="180" t="str">
        <f t="shared" si="141"/>
        <v/>
      </c>
      <c r="AK18" s="155" t="str">
        <f t="shared" si="100"/>
        <v/>
      </c>
      <c r="AL18" s="155" t="str">
        <f t="shared" si="101"/>
        <v/>
      </c>
      <c r="AM18" s="186" t="str">
        <f t="shared" si="102"/>
        <v/>
      </c>
      <c r="AN18" s="178" t="str">
        <f ca="1">IF(celkem_formaci&gt;=$D18,IF($O18&gt;=AN$9,INDIRECT("'"&amp;data!$B157&amp;"'!"&amp;$AN$8&amp;AN$10,TRUE),""),"")</f>
        <v/>
      </c>
      <c r="AO18" s="155" t="str">
        <f ca="1">IF(celkem_formaci&gt;=$D18,IF($O18&gt;=AO$9,INDIRECT("'"&amp;data!$B157&amp;"'!"&amp;$AO$8&amp;AO$10,TRUE),""),"")</f>
        <v/>
      </c>
      <c r="AP18" s="155" t="str">
        <f ca="1">IF(celkem_formaci&gt;=$D18,IF($O18&gt;=AP$9,INDIRECT("'"&amp;data!$B157&amp;"'!"&amp;$AN$8&amp;AP$10,TRUE),""),"")</f>
        <v/>
      </c>
      <c r="AQ18" s="155" t="str">
        <f ca="1">IF(celkem_formaci&gt;=$D18,IF($O18&gt;=AQ$9,INDIRECT("'"&amp;data!$B157&amp;"'!"&amp;$AO$8&amp;AQ$10,TRUE),""),"")</f>
        <v/>
      </c>
      <c r="AR18" s="155" t="str">
        <f ca="1">IF(celkem_formaci&gt;=$D18,IF($O18&gt;=AR$9,INDIRECT("'"&amp;data!$B157&amp;"'!"&amp;$AN$8&amp;AR$10,TRUE),""),"")</f>
        <v/>
      </c>
      <c r="AS18" s="155" t="str">
        <f ca="1">IF(celkem_formaci&gt;=$D18,IF($O18&gt;=AS$9,INDIRECT("'"&amp;data!$B157&amp;"'!"&amp;$AO$8&amp;AS$10,TRUE),""),"")</f>
        <v/>
      </c>
      <c r="AT18" s="155" t="str">
        <f ca="1">IF(celkem_formaci&gt;=$D18,IF($O18&gt;=AT$9,INDIRECT("'"&amp;data!$B157&amp;"'!"&amp;$AN$8&amp;AT$10,TRUE),""),"")</f>
        <v/>
      </c>
      <c r="AU18" s="155" t="str">
        <f ca="1">IF(celkem_formaci&gt;=$D18,IF($O18&gt;=AU$9,INDIRECT("'"&amp;data!$B157&amp;"'!"&amp;$AO$8&amp;AU$10,TRUE),""),"")</f>
        <v/>
      </c>
      <c r="AV18" s="155" t="str">
        <f ca="1">IF(celkem_formaci&gt;=$D18,IF($O18&gt;=AV$9,INDIRECT("'"&amp;data!$B157&amp;"'!"&amp;$AN$8&amp;AV$10,TRUE),""),"")</f>
        <v/>
      </c>
      <c r="AW18" s="155" t="str">
        <f ca="1">IF(celkem_formaci&gt;=$D18,IF($O18&gt;=AW$9,INDIRECT("'"&amp;data!$B157&amp;"'!"&amp;$AO$8&amp;AW$10,TRUE),""),"")</f>
        <v/>
      </c>
      <c r="AX18" s="155" t="str">
        <f ca="1">IF(celkem_formaci&gt;=$D18,IF($O18&gt;=AX$9,INDIRECT("'"&amp;data!$B157&amp;"'!"&amp;$AN$8&amp;AX$10,TRUE),""),"")</f>
        <v/>
      </c>
      <c r="AY18" s="155" t="str">
        <f ca="1">IF(celkem_formaci&gt;=$D18,IF($O18&gt;=AY$9,INDIRECT("'"&amp;data!$B157&amp;"'!"&amp;$AO$8&amp;AY$10,TRUE),""),"")</f>
        <v/>
      </c>
      <c r="AZ18" s="155" t="str">
        <f ca="1">IF(celkem_formaci&gt;=$D18,IF($O18&gt;=AZ$9,INDIRECT("'"&amp;data!$B157&amp;"'!"&amp;$AN$8&amp;AZ$10,TRUE),""),"")</f>
        <v/>
      </c>
      <c r="BA18" s="155" t="str">
        <f ca="1">IF(celkem_formaci&gt;=$D18,IF($O18&gt;=BA$9,INDIRECT("'"&amp;data!$B157&amp;"'!"&amp;$AO$8&amp;BA$10,TRUE),""),"")</f>
        <v/>
      </c>
      <c r="BB18" s="155" t="str">
        <f ca="1">IF(celkem_formaci&gt;=$D18,IF($O18&gt;=BB$9,INDIRECT("'"&amp;data!$B157&amp;"'!"&amp;$AN$8&amp;BB$10,TRUE),""),"")</f>
        <v/>
      </c>
      <c r="BC18" s="155" t="str">
        <f ca="1">IF(celkem_formaci&gt;=$D18,IF($O18&gt;=BC$9,INDIRECT("'"&amp;data!$B157&amp;"'!"&amp;$AO$8&amp;BC$10,TRUE),""),"")</f>
        <v/>
      </c>
      <c r="BD18" s="155" t="str">
        <f ca="1">IF(celkem_formaci&gt;=$D18,IF($O18&gt;=BD$9,INDIRECT("'"&amp;data!$B157&amp;"'!"&amp;$AN$8&amp;BD$10,TRUE),""),"")</f>
        <v/>
      </c>
      <c r="BE18" s="155" t="str">
        <f ca="1">IF(celkem_formaci&gt;=$D18,IF($O18&gt;=BE$9,INDIRECT("'"&amp;data!$B157&amp;"'!"&amp;$AO$8&amp;BE$10,TRUE),""),"")</f>
        <v/>
      </c>
      <c r="BF18" s="155" t="str">
        <f ca="1">IF(celkem_formaci&gt;=$D18,IF($O18&gt;=BF$9,INDIRECT("'"&amp;data!$B157&amp;"'!"&amp;$AN$8&amp;BF$10,TRUE),""),"")</f>
        <v/>
      </c>
      <c r="BG18" s="155" t="str">
        <f ca="1">IF(celkem_formaci&gt;=$D18,IF($O18&gt;=BG$9,INDIRECT("'"&amp;data!$B157&amp;"'!"&amp;$AO$8&amp;BG$10,TRUE),""),"")</f>
        <v/>
      </c>
      <c r="BH18" s="155" t="str">
        <f ca="1">IF(celkem_formaci&gt;=$D18,IF($O18&gt;=BH$9,INDIRECT("'"&amp;data!$B157&amp;"'!"&amp;$AN$8&amp;BH$10,TRUE),""),"")</f>
        <v/>
      </c>
      <c r="BI18" s="155" t="str">
        <f ca="1">IF(celkem_formaci&gt;=$D18,IF($O18&gt;=BI$9,INDIRECT("'"&amp;data!$B157&amp;"'!"&amp;$AO$8&amp;BI$10,TRUE),""),"")</f>
        <v/>
      </c>
      <c r="BJ18" s="155" t="str">
        <f ca="1">IF(celkem_formaci&gt;=$D18,IF($O18&gt;=BJ$9,INDIRECT("'"&amp;data!$B157&amp;"'!"&amp;$AN$8&amp;BJ$10,TRUE),""),"")</f>
        <v/>
      </c>
      <c r="BK18" s="155" t="str">
        <f ca="1">IF(celkem_formaci&gt;=$D18,IF($O18&gt;=BK$9,INDIRECT("'"&amp;data!$B157&amp;"'!"&amp;$AO$8&amp;BK$10,TRUE),""),"")</f>
        <v/>
      </c>
      <c r="BL18" s="155" t="str">
        <f ca="1">IF(celkem_formaci&gt;=$D18,IF($O18&gt;=BL$9,INDIRECT("'"&amp;data!$B157&amp;"'!"&amp;$AN$8&amp;BL$10,TRUE),""),"")</f>
        <v/>
      </c>
      <c r="BM18" s="155" t="str">
        <f ca="1">IF(celkem_formaci&gt;=$D18,IF($O18&gt;=BM$9,INDIRECT("'"&amp;data!$B157&amp;"'!"&amp;$AO$8&amp;BM$10,TRUE),""),"")</f>
        <v/>
      </c>
      <c r="BN18" s="155" t="str">
        <f ca="1">IF(celkem_formaci&gt;=$D18,IF($O18&gt;=BN$9,INDIRECT("'"&amp;data!$B157&amp;"'!"&amp;$AN$8&amp;BN$10,TRUE),""),"")</f>
        <v/>
      </c>
      <c r="BO18" s="155" t="str">
        <f ca="1">IF(celkem_formaci&gt;=$D18,IF($O18&gt;=BO$9,INDIRECT("'"&amp;data!$B157&amp;"'!"&amp;$AO$8&amp;BO$10,TRUE),""),"")</f>
        <v/>
      </c>
      <c r="BP18" s="155" t="str">
        <f ca="1">IF(celkem_formaci&gt;=$D18,IF($O18&gt;=BP$9,INDIRECT("'"&amp;data!$B157&amp;"'!"&amp;$AN$8&amp;BP$10,TRUE),""),"")</f>
        <v/>
      </c>
      <c r="BQ18" s="155" t="str">
        <f ca="1">IF(celkem_formaci&gt;=$D18,IF($O18&gt;=BQ$9,INDIRECT("'"&amp;data!$B157&amp;"'!"&amp;$AO$8&amp;BQ$10,TRUE),""),"")</f>
        <v/>
      </c>
      <c r="BR18" s="155" t="str">
        <f ca="1">IF(celkem_formaci&gt;=$D18,IF($O18&gt;=BR$9,INDIRECT("'"&amp;data!$B157&amp;"'!"&amp;$AN$8&amp;BR$10,TRUE),""),"")</f>
        <v/>
      </c>
      <c r="BS18" s="155" t="str">
        <f ca="1">IF(celkem_formaci&gt;=$D18,IF($O18&gt;=BS$9,INDIRECT("'"&amp;data!$B157&amp;"'!"&amp;$AO$8&amp;BS$10,TRUE),""),"")</f>
        <v/>
      </c>
      <c r="BT18" s="155" t="str">
        <f ca="1">IF(celkem_formaci&gt;=$D18,IF($O18&gt;=BT$9,INDIRECT("'"&amp;data!$B157&amp;"'!"&amp;$AN$8&amp;BT$10,TRUE),""),"")</f>
        <v/>
      </c>
      <c r="BU18" s="155" t="str">
        <f ca="1">IF(celkem_formaci&gt;=$D18,IF($O18&gt;=BU$9,INDIRECT("'"&amp;data!$B157&amp;"'!"&amp;$AO$8&amp;BU$10,TRUE),""),"")</f>
        <v/>
      </c>
      <c r="BV18" s="155" t="str">
        <f ca="1">IF(celkem_formaci&gt;=$D18,IF($O18&gt;=BV$9,INDIRECT("'"&amp;data!$B157&amp;"'!"&amp;$AN$8&amp;BV$10,TRUE),""),"")</f>
        <v/>
      </c>
      <c r="BW18" s="155" t="str">
        <f ca="1">IF(celkem_formaci&gt;=$D18,IF($O18&gt;=BW$9,INDIRECT("'"&amp;data!$B157&amp;"'!"&amp;$AO$8&amp;BW$10,TRUE),""),"")</f>
        <v/>
      </c>
      <c r="BX18" s="155" t="str">
        <f ca="1">IF(celkem_formaci&gt;=$D18,IF($O18&gt;=BX$9,INDIRECT("'"&amp;data!$B157&amp;"'!"&amp;$AN$8&amp;BX$10,TRUE),""),"")</f>
        <v/>
      </c>
      <c r="BY18" s="155" t="str">
        <f ca="1">IF(celkem_formaci&gt;=$D18,IF($O18&gt;=BY$9,INDIRECT("'"&amp;data!$B157&amp;"'!"&amp;$AO$8&amp;BY$10,TRUE),""),"")</f>
        <v/>
      </c>
      <c r="BZ18" s="155" t="str">
        <f ca="1">IF(celkem_formaci&gt;=$D18,IF($O18&gt;=BZ$9,INDIRECT("'"&amp;data!$B157&amp;"'!"&amp;$AN$8&amp;BZ$10,TRUE),""),"")</f>
        <v/>
      </c>
      <c r="CA18" s="155" t="str">
        <f ca="1">IF(celkem_formaci&gt;=$D18,IF($O18&gt;=CA$9,INDIRECT("'"&amp;data!$B157&amp;"'!"&amp;$AO$8&amp;CA$10,TRUE),""),"")</f>
        <v/>
      </c>
      <c r="CB18" s="155" t="str">
        <f ca="1">IF(celkem_formaci&gt;=$D18,IF($O18&gt;=CB$9,INDIRECT("'"&amp;data!$B157&amp;"'!"&amp;$AN$8&amp;CB$10,TRUE),""),"")</f>
        <v/>
      </c>
      <c r="CC18" s="155" t="str">
        <f ca="1">IF(celkem_formaci&gt;=$D18,IF($O18&gt;=CC$9,INDIRECT("'"&amp;data!$B157&amp;"'!"&amp;$AO$8&amp;CC$10,TRUE),""),"")</f>
        <v/>
      </c>
      <c r="CD18" s="155" t="str">
        <f ca="1">IF(celkem_formaci&gt;=$D18,IF($O18&gt;=CD$9,INDIRECT("'"&amp;data!$B157&amp;"'!"&amp;$AN$8&amp;CD$10,TRUE),""),"")</f>
        <v/>
      </c>
      <c r="CE18" s="155" t="str">
        <f ca="1">IF(celkem_formaci&gt;=$D18,IF($O18&gt;=CE$9,INDIRECT("'"&amp;data!$B157&amp;"'!"&amp;$AO$8&amp;CE$10,TRUE),""),"")</f>
        <v/>
      </c>
      <c r="CF18" s="155" t="str">
        <f ca="1">IF(celkem_formaci&gt;=$D18,IF($O18&gt;=CF$9,INDIRECT("'"&amp;data!$B157&amp;"'!"&amp;$AN$8&amp;CF$10,TRUE),""),"")</f>
        <v/>
      </c>
      <c r="CG18" s="155" t="str">
        <f ca="1">IF(celkem_formaci&gt;=$D18,IF($O18&gt;=CG$9,INDIRECT("'"&amp;data!$B157&amp;"'!"&amp;$AO$8&amp;CG$10,TRUE),""),"")</f>
        <v/>
      </c>
      <c r="CH18" s="155" t="str">
        <f ca="1">IF(celkem_formaci&gt;=$D18,IF($O18&gt;=CH$9,INDIRECT("'"&amp;data!$B157&amp;"'!"&amp;$AN$8&amp;CH$10,TRUE),""),"")</f>
        <v/>
      </c>
      <c r="CI18" s="155" t="str">
        <f ca="1">IF(celkem_formaci&gt;=$D18,IF($O18&gt;=CI$9,INDIRECT("'"&amp;data!$B157&amp;"'!"&amp;$AO$8&amp;CI$10,TRUE),""),"")</f>
        <v/>
      </c>
      <c r="CJ18" s="155" t="str">
        <f ca="1">IF(celkem_formaci&gt;=$D18,IF($O18&gt;=CJ$9,INDIRECT("'"&amp;data!$B157&amp;"'!"&amp;$AN$8&amp;CJ$10,TRUE),""),"")</f>
        <v/>
      </c>
      <c r="CK18" s="179" t="str">
        <f ca="1">IF(celkem_formaci&gt;=$D18,IF($O18&gt;=CK$9,INDIRECT("'"&amp;data!$B157&amp;"'!"&amp;$AO$8&amp;CK$10,TRUE),""),"")</f>
        <v/>
      </c>
      <c r="CL18" s="178" t="str">
        <f ca="1">IF(celkem_formaci&gt;=$D18,IF($O18&gt;=CL$9,INDIRECT("'"&amp;data!$B157&amp;"'!"&amp;$AP$8&amp;CL$10,TRUE),""),"")</f>
        <v/>
      </c>
      <c r="CM18" s="155" t="str">
        <f ca="1">IF(celkem_formaci&gt;=$D18,IF($O18&gt;=CM$9,INDIRECT("'"&amp;data!$B157&amp;"'!"&amp;$AP$8&amp;CM$10,TRUE),""),"")</f>
        <v/>
      </c>
      <c r="CN18" s="155" t="str">
        <f ca="1">IF(celkem_formaci&gt;=$D18,IF($O18&gt;=CN$9,INDIRECT("'"&amp;data!$B157&amp;"'!"&amp;$AP$8&amp;CN$10,TRUE),""),"")</f>
        <v/>
      </c>
      <c r="CO18" s="155" t="str">
        <f ca="1">IF(celkem_formaci&gt;=$D18,IF($O18&gt;=CO$9,INDIRECT("'"&amp;data!$B157&amp;"'!"&amp;$AP$8&amp;CO$10,TRUE),""),"")</f>
        <v/>
      </c>
      <c r="CP18" s="155" t="str">
        <f ca="1">IF(celkem_formaci&gt;=$D18,IF($O18&gt;=CP$9,INDIRECT("'"&amp;data!$B157&amp;"'!"&amp;$AP$8&amp;CP$10,TRUE),""),"")</f>
        <v/>
      </c>
      <c r="CQ18" s="155" t="str">
        <f ca="1">IF(celkem_formaci&gt;=$D18,IF($O18&gt;=CQ$9,INDIRECT("'"&amp;data!$B157&amp;"'!"&amp;$AP$8&amp;CQ$10,TRUE),""),"")</f>
        <v/>
      </c>
      <c r="CR18" s="155" t="str">
        <f ca="1">IF(celkem_formaci&gt;=$D18,IF($O18&gt;=CR$9,INDIRECT("'"&amp;data!$B157&amp;"'!"&amp;$AP$8&amp;CR$10,TRUE),""),"")</f>
        <v/>
      </c>
      <c r="CS18" s="155" t="str">
        <f ca="1">IF(celkem_formaci&gt;=$D18,IF($O18&gt;=CS$9,INDIRECT("'"&amp;data!$B157&amp;"'!"&amp;$AP$8&amp;CS$10,TRUE),""),"")</f>
        <v/>
      </c>
      <c r="CT18" s="155" t="str">
        <f ca="1">IF(celkem_formaci&gt;=$D18,IF($O18&gt;=CT$9,INDIRECT("'"&amp;data!$B157&amp;"'!"&amp;$AP$8&amp;CT$10,TRUE),""),"")</f>
        <v/>
      </c>
      <c r="CU18" s="155" t="str">
        <f ca="1">IF(celkem_formaci&gt;=$D18,IF($O18&gt;=CU$9,INDIRECT("'"&amp;data!$B157&amp;"'!"&amp;$AP$8&amp;CU$10,TRUE),""),"")</f>
        <v/>
      </c>
      <c r="CV18" s="155" t="str">
        <f ca="1">IF(celkem_formaci&gt;=$D18,IF($O18&gt;=CV$9,INDIRECT("'"&amp;data!$B157&amp;"'!"&amp;$AP$8&amp;CV$10,TRUE),""),"")</f>
        <v/>
      </c>
      <c r="CW18" s="155" t="str">
        <f ca="1">IF(celkem_formaci&gt;=$D18,IF($O18&gt;=CW$9,INDIRECT("'"&amp;data!$B157&amp;"'!"&amp;$AP$8&amp;CW$10,TRUE),""),"")</f>
        <v/>
      </c>
      <c r="CX18" s="155" t="str">
        <f ca="1">IF(celkem_formaci&gt;=$D18,IF($O18&gt;=CX$9,INDIRECT("'"&amp;data!$B157&amp;"'!"&amp;$AP$8&amp;CX$10,TRUE),""),"")</f>
        <v/>
      </c>
      <c r="CY18" s="155" t="str">
        <f ca="1">IF(celkem_formaci&gt;=$D18,IF($O18&gt;=CY$9,INDIRECT("'"&amp;data!$B157&amp;"'!"&amp;$AP$8&amp;CY$10,TRUE),""),"")</f>
        <v/>
      </c>
      <c r="CZ18" s="155" t="str">
        <f ca="1">IF(celkem_formaci&gt;=$D18,IF($O18&gt;=CZ$9,INDIRECT("'"&amp;data!$B157&amp;"'!"&amp;$AP$8&amp;CZ$10,TRUE),""),"")</f>
        <v/>
      </c>
      <c r="DA18" s="155" t="str">
        <f ca="1">IF(celkem_formaci&gt;=$D18,IF($O18&gt;=DA$9,INDIRECT("'"&amp;data!$B157&amp;"'!"&amp;$AP$8&amp;DA$10,TRUE),""),"")</f>
        <v/>
      </c>
      <c r="DB18" s="155" t="str">
        <f ca="1">IF(celkem_formaci&gt;=$D18,IF($O18&gt;=DB$9,INDIRECT("'"&amp;data!$B157&amp;"'!"&amp;$AP$8&amp;DB$10,TRUE),""),"")</f>
        <v/>
      </c>
      <c r="DC18" s="155" t="str">
        <f ca="1">IF(celkem_formaci&gt;=$D18,IF($O18&gt;=DC$9,INDIRECT("'"&amp;data!$B157&amp;"'!"&amp;$AP$8&amp;DC$10,TRUE),""),"")</f>
        <v/>
      </c>
      <c r="DD18" s="155" t="str">
        <f ca="1">IF(celkem_formaci&gt;=$D18,IF($O18&gt;=DD$9,INDIRECT("'"&amp;data!$B157&amp;"'!"&amp;$AP$8&amp;DD$10,TRUE),""),"")</f>
        <v/>
      </c>
      <c r="DE18" s="155" t="str">
        <f ca="1">IF(celkem_formaci&gt;=$D18,IF($O18&gt;=DE$9,INDIRECT("'"&amp;data!$B157&amp;"'!"&amp;$AP$8&amp;DE$10,TRUE),""),"")</f>
        <v/>
      </c>
      <c r="DF18" s="155" t="str">
        <f ca="1">IF(celkem_formaci&gt;=$D18,IF($O18&gt;=DF$9,INDIRECT("'"&amp;data!$B157&amp;"'!"&amp;$AP$8&amp;DF$10,TRUE),""),"")</f>
        <v/>
      </c>
      <c r="DG18" s="155" t="str">
        <f ca="1">IF(celkem_formaci&gt;=$D18,IF($O18&gt;=DG$9,INDIRECT("'"&amp;data!$B157&amp;"'!"&amp;$AP$8&amp;DG$10,TRUE),""),"")</f>
        <v/>
      </c>
      <c r="DH18" s="155" t="str">
        <f ca="1">IF(celkem_formaci&gt;=$D18,IF($O18&gt;=DH$9,INDIRECT("'"&amp;data!$B157&amp;"'!"&amp;$AP$8&amp;DH$10,TRUE),""),"")</f>
        <v/>
      </c>
      <c r="DI18" s="155" t="str">
        <f ca="1">IF(celkem_formaci&gt;=$D18,IF($O18&gt;=DI$9,INDIRECT("'"&amp;data!$B157&amp;"'!"&amp;$AP$8&amp;DI$10,TRUE),""),"")</f>
        <v/>
      </c>
      <c r="DJ18" s="179" t="str">
        <f ca="1">IF(celkem_formaci&gt;=$D18,IF($O18&gt;=DJ$9,INDIRECT("'"&amp;data!$B157&amp;"'!"&amp;$AP$8&amp;DJ$10,TRUE),""),"")</f>
        <v/>
      </c>
      <c r="DK18" s="178" t="str">
        <f ca="1">IF(celkem_formaci&gt;=$D18,IF($O18&gt;=DK$9,INDIRECT("'"&amp;data!$B157&amp;"'!"&amp;$AQ$8&amp;DK$10,TRUE),""),"")</f>
        <v/>
      </c>
      <c r="DL18" s="155" t="str">
        <f ca="1">IF(celkem_formaci&gt;=$D18,IF($O18&gt;=DL$9,INDIRECT("'"&amp;data!$B157&amp;"'!"&amp;$AQ$8&amp;DL$10,TRUE),""),"")</f>
        <v/>
      </c>
      <c r="DM18" s="155" t="str">
        <f ca="1">IF(celkem_formaci&gt;=$D18,IF($O18&gt;=DM$9,INDIRECT("'"&amp;data!$B157&amp;"'!"&amp;$AQ$8&amp;DM$10,TRUE),""),"")</f>
        <v/>
      </c>
      <c r="DN18" s="155" t="str">
        <f ca="1">IF(celkem_formaci&gt;=$D18,IF($O18&gt;=DN$9,INDIRECT("'"&amp;data!$B157&amp;"'!"&amp;$AQ$8&amp;DN$10,TRUE),""),"")</f>
        <v/>
      </c>
      <c r="DO18" s="155" t="str">
        <f ca="1">IF(celkem_formaci&gt;=$D18,IF($O18&gt;=DO$9,INDIRECT("'"&amp;data!$B157&amp;"'!"&amp;$AQ$8&amp;DO$10,TRUE),""),"")</f>
        <v/>
      </c>
      <c r="DP18" s="155" t="str">
        <f ca="1">IF(celkem_formaci&gt;=$D18,IF($O18&gt;=DP$9,INDIRECT("'"&amp;data!$B157&amp;"'!"&amp;$AQ$8&amp;DP$10,TRUE),""),"")</f>
        <v/>
      </c>
      <c r="DQ18" s="155" t="str">
        <f ca="1">IF(celkem_formaci&gt;=$D18,IF($O18&gt;=DQ$9,INDIRECT("'"&amp;data!$B157&amp;"'!"&amp;$AQ$8&amp;DQ$10,TRUE),""),"")</f>
        <v/>
      </c>
      <c r="DR18" s="155" t="str">
        <f ca="1">IF(celkem_formaci&gt;=$D18,IF($O18&gt;=DR$9,INDIRECT("'"&amp;data!$B157&amp;"'!"&amp;$AQ$8&amp;DR$10,TRUE),""),"")</f>
        <v/>
      </c>
      <c r="DS18" s="155" t="str">
        <f ca="1">IF(celkem_formaci&gt;=$D18,IF($O18&gt;=DS$9,INDIRECT("'"&amp;data!$B157&amp;"'!"&amp;$AQ$8&amp;DS$10,TRUE),""),"")</f>
        <v/>
      </c>
      <c r="DT18" s="155" t="str">
        <f ca="1">IF(celkem_formaci&gt;=$D18,IF($O18&gt;=DT$9,INDIRECT("'"&amp;data!$B157&amp;"'!"&amp;$AQ$8&amp;DT$10,TRUE),""),"")</f>
        <v/>
      </c>
      <c r="DU18" s="155" t="str">
        <f ca="1">IF(celkem_formaci&gt;=$D18,IF($O18&gt;=DU$9,INDIRECT("'"&amp;data!$B157&amp;"'!"&amp;$AQ$8&amp;DU$10,TRUE),""),"")</f>
        <v/>
      </c>
      <c r="DV18" s="155" t="str">
        <f ca="1">IF(celkem_formaci&gt;=$D18,IF($O18&gt;=DV$9,INDIRECT("'"&amp;data!$B157&amp;"'!"&amp;$AQ$8&amp;DV$10,TRUE),""),"")</f>
        <v/>
      </c>
      <c r="DW18" s="155" t="str">
        <f ca="1">IF(celkem_formaci&gt;=$D18,IF($O18&gt;=DW$9,INDIRECT("'"&amp;data!$B157&amp;"'!"&amp;$AQ$8&amp;DW$10,TRUE),""),"")</f>
        <v/>
      </c>
      <c r="DX18" s="155" t="str">
        <f ca="1">IF(celkem_formaci&gt;=$D18,IF($O18&gt;=DX$9,INDIRECT("'"&amp;data!$B157&amp;"'!"&amp;$AQ$8&amp;DX$10,TRUE),""),"")</f>
        <v/>
      </c>
      <c r="DY18" s="155" t="str">
        <f ca="1">IF(celkem_formaci&gt;=$D18,IF($O18&gt;=DY$9,INDIRECT("'"&amp;data!$B157&amp;"'!"&amp;$AQ$8&amp;DY$10,TRUE),""),"")</f>
        <v/>
      </c>
      <c r="DZ18" s="155" t="str">
        <f ca="1">IF(celkem_formaci&gt;=$D18,IF($O18&gt;=DZ$9,INDIRECT("'"&amp;data!$B157&amp;"'!"&amp;$AQ$8&amp;DZ$10,TRUE),""),"")</f>
        <v/>
      </c>
      <c r="EA18" s="155" t="str">
        <f ca="1">IF(celkem_formaci&gt;=$D18,IF($O18&gt;=EA$9,INDIRECT("'"&amp;data!$B157&amp;"'!"&amp;$AQ$8&amp;EA$10,TRUE),""),"")</f>
        <v/>
      </c>
      <c r="EB18" s="155" t="str">
        <f ca="1">IF(celkem_formaci&gt;=$D18,IF($O18&gt;=EB$9,INDIRECT("'"&amp;data!$B157&amp;"'!"&amp;$AQ$8&amp;EB$10,TRUE),""),"")</f>
        <v/>
      </c>
      <c r="EC18" s="155" t="str">
        <f ca="1">IF(celkem_formaci&gt;=$D18,IF($O18&gt;=EC$9,INDIRECT("'"&amp;data!$B157&amp;"'!"&amp;$AQ$8&amp;EC$10,TRUE),""),"")</f>
        <v/>
      </c>
      <c r="ED18" s="155" t="str">
        <f ca="1">IF(celkem_formaci&gt;=$D18,IF($O18&gt;=ED$9,INDIRECT("'"&amp;data!$B157&amp;"'!"&amp;$AQ$8&amp;ED$10,TRUE),""),"")</f>
        <v/>
      </c>
      <c r="EE18" s="155" t="str">
        <f ca="1">IF(celkem_formaci&gt;=$D18,IF($O18&gt;=EE$9,INDIRECT("'"&amp;data!$B157&amp;"'!"&amp;$AQ$8&amp;EE$10,TRUE),""),"")</f>
        <v/>
      </c>
      <c r="EF18" s="155" t="str">
        <f ca="1">IF(celkem_formaci&gt;=$D18,IF($O18&gt;=EF$9,INDIRECT("'"&amp;data!$B157&amp;"'!"&amp;$AQ$8&amp;EF$10,TRUE),""),"")</f>
        <v/>
      </c>
      <c r="EG18" s="155" t="str">
        <f ca="1">IF(celkem_formaci&gt;=$D18,IF($O18&gt;=EG$9,INDIRECT("'"&amp;data!$B157&amp;"'!"&amp;$AQ$8&amp;EG$10,TRUE),""),"")</f>
        <v/>
      </c>
      <c r="EH18" s="155" t="str">
        <f ca="1">IF(celkem_formaci&gt;=$D18,IF($O18&gt;=EH$9,INDIRECT("'"&amp;data!$B157&amp;"'!"&amp;$AQ$8&amp;EH$10,TRUE),""),"")</f>
        <v/>
      </c>
      <c r="EI18" s="179" t="str">
        <f ca="1">IF(celkem_formaci&gt;=$D18,IF($O18&gt;=EI$9,INDIRECT("'"&amp;data!$B157&amp;"'!"&amp;$AQ$8&amp;EI$10,TRUE),""),"")</f>
        <v/>
      </c>
      <c r="EJ18" s="177" t="str">
        <f t="shared" si="142"/>
        <v/>
      </c>
      <c r="EK18" s="155" t="str">
        <f t="shared" si="143"/>
        <v/>
      </c>
      <c r="EL18" s="155" t="str">
        <f t="shared" si="144"/>
        <v/>
      </c>
      <c r="EM18" s="155" t="str">
        <f t="shared" si="145"/>
        <v/>
      </c>
      <c r="EN18" s="155" t="str">
        <f t="shared" si="146"/>
        <v/>
      </c>
      <c r="EO18" s="155" t="str">
        <f t="shared" si="147"/>
        <v/>
      </c>
      <c r="EP18" s="155" t="str">
        <f t="shared" si="148"/>
        <v/>
      </c>
      <c r="EQ18" s="155" t="str">
        <f t="shared" si="149"/>
        <v/>
      </c>
      <c r="ER18" s="155" t="str">
        <f t="shared" si="150"/>
        <v/>
      </c>
      <c r="ES18" s="155" t="str">
        <f t="shared" si="151"/>
        <v/>
      </c>
      <c r="ET18" s="155" t="str">
        <f t="shared" si="152"/>
        <v/>
      </c>
      <c r="EU18" s="155" t="str">
        <f t="shared" si="153"/>
        <v/>
      </c>
      <c r="EV18" s="155" t="str">
        <f t="shared" si="154"/>
        <v/>
      </c>
      <c r="EW18" s="155" t="str">
        <f t="shared" si="155"/>
        <v/>
      </c>
      <c r="EX18" s="155" t="str">
        <f t="shared" si="156"/>
        <v/>
      </c>
      <c r="EY18" s="155" t="str">
        <f t="shared" si="157"/>
        <v/>
      </c>
      <c r="EZ18" s="155" t="str">
        <f t="shared" si="158"/>
        <v/>
      </c>
      <c r="FA18" s="155" t="str">
        <f t="shared" si="159"/>
        <v/>
      </c>
      <c r="FB18" s="155" t="str">
        <f t="shared" si="160"/>
        <v/>
      </c>
      <c r="FC18" s="155" t="str">
        <f t="shared" si="161"/>
        <v/>
      </c>
      <c r="FD18" s="155" t="str">
        <f t="shared" si="162"/>
        <v/>
      </c>
      <c r="FE18" s="155" t="str">
        <f t="shared" si="163"/>
        <v/>
      </c>
      <c r="FF18" s="155" t="str">
        <f t="shared" si="164"/>
        <v/>
      </c>
      <c r="FG18" s="155" t="str">
        <f t="shared" si="165"/>
        <v/>
      </c>
      <c r="FH18" s="180" t="str">
        <f t="shared" si="166"/>
        <v/>
      </c>
      <c r="FI18" s="181" t="str">
        <f t="shared" si="128"/>
        <v/>
      </c>
      <c r="FJ18" s="135"/>
    </row>
    <row r="19" spans="2:166" ht="15" thickBot="1" x14ac:dyDescent="0.35">
      <c r="B19" s="128" t="str">
        <f ca="1">IF(celkem_formaci&gt;=D19,IF(AND((INDIRECT("'"&amp;data!B158&amp;"'!"&amp;ADDRESS(ROW('Přihláška č. 1'!$F$8),COLUMN('Přihláška č. 1'!$F$8),4),TRUE))=list_ok,COUNTIF(AA19:CK19,0)=0),"OK","ERR"),"")</f>
        <v/>
      </c>
      <c r="C19" s="255" t="str">
        <f t="shared" si="167"/>
        <v>...8!</v>
      </c>
      <c r="D19" s="128">
        <v>8</v>
      </c>
      <c r="E19" s="250" t="str">
        <f t="shared" si="84"/>
        <v/>
      </c>
      <c r="F19" s="201"/>
      <c r="G19" s="200"/>
      <c r="H19" s="204"/>
      <c r="I19" s="156" t="str">
        <f t="shared" si="129"/>
        <v/>
      </c>
      <c r="J19" s="155" t="str">
        <f t="shared" si="130"/>
        <v/>
      </c>
      <c r="K19" s="159"/>
      <c r="L19" s="243" t="str" cm="1">
        <f t="array" aca="1" ref="L19" ca="1">IF(celkem_formaci&gt;=D19,INDIRECT("'"&amp;data!B158&amp;"'!"&amp;ADDRESS(ROW('Přihláška č. 1'!$D$12),COLUMN('Přihláška č. 1'!$D$12),4),TRUE),"")</f>
        <v/>
      </c>
      <c r="M19" s="157" t="str">
        <f t="shared" si="131"/>
        <v/>
      </c>
      <c r="N19" s="158" t="str">
        <f t="shared" si="132"/>
        <v/>
      </c>
      <c r="O19" s="178" t="str" cm="1">
        <f t="array" aca="1" ref="O19" ca="1">IF(celkem_formaci&gt;=D19,INDIRECT("'"&amp;data!B158&amp;"'!"&amp;ADDRESS(ROW('Přihláška č. 1'!$D$6),COLUMN('Přihláška č. 1'!$D$6),4),TRUE),"")</f>
        <v/>
      </c>
      <c r="P19" s="155" t="str">
        <f ca="1">IF(celkem_formaci&gt;=D19,COUNTIF(INDIRECT("'"&amp;data!B158&amp;"'!"&amp;ADDRESS(ROW('Přihláška č. 1'!$E$9),COLUMN('Přihláška č. 1'!$E$9),4),TRUE),"*")+COUNTIF(INDIRECT("'"&amp;data!B158&amp;"'!"&amp;ADDRESS(ROW('Přihláška č. 1'!$E$10),COLUMN('Přihláška č. 1'!$E$10),4),TRUE),"*"),"")</f>
        <v/>
      </c>
      <c r="Q19" s="155" t="str">
        <f t="shared" si="133"/>
        <v/>
      </c>
      <c r="R19" s="155" t="str">
        <f t="shared" si="134"/>
        <v/>
      </c>
      <c r="S19" s="179" t="str">
        <f t="shared" si="135"/>
        <v/>
      </c>
      <c r="T19" s="178" t="str" cm="1">
        <f t="array" aca="1" ref="T19" ca="1">IF(celkem_formaci&gt;=D19,INDIRECT("'"&amp;data!B158&amp;"'!"&amp;ADDRESS(ROW('Přihláška č. 1'!$D$4),COLUMN('Přihláška č. 1'!$D$4),4),TRUE),"")</f>
        <v/>
      </c>
      <c r="U19" s="155" t="str" cm="1">
        <f t="array" aca="1" ref="U19" ca="1">IF(celkem_formaci&gt;=D19,INDIRECT("'"&amp;data!B158&amp;"'!"&amp;ADDRESS(ROW('Přihláška č. 1'!$D$13),COLUMN('Přihláška č. 1'!$D$13),4),TRUE),"")</f>
        <v/>
      </c>
      <c r="V19" s="155" t="str" cm="1">
        <f t="array" aca="1" ref="V19" ca="1">IF(celkem_formaci&gt;=D19,INDIRECT("'"&amp;data!B158&amp;"'!"&amp;ADDRESS(ROW('Přihláška č. 1'!$D$5),COLUMN('Přihláška č. 1'!$D$5),4),TRUE),"")</f>
        <v/>
      </c>
      <c r="W19" s="155" t="str">
        <f ca="1">IF(celkem_formaci&gt;=D19,IF(INDIRECT("'"&amp;data!B158&amp;"'!"&amp;ADDRESS(ROW('Přihláška č. 1'!$D$8),COLUMN('Přihláška č. 1'!$D$8),4),TRUE)="","",INDIRECT("'"&amp;data!B158&amp;"'!"&amp;ADDRESS(ROW('Přihláška č. 1'!$D$8),COLUMN('Přihláška č. 1'!$D$8),4),TRUE)),"")</f>
        <v/>
      </c>
      <c r="X19" s="184" t="str">
        <f ca="1">IF(celkem_formaci&gt;=D19,INDIRECT("'"&amp;data!B158&amp;"'!"&amp;ADDRESS(ROW('Přihláška č. 1'!$D$7),COLUMN('Přihláška č. 1'!$D$7),4),TRUE)/60,"")</f>
        <v/>
      </c>
      <c r="Y19" s="182"/>
      <c r="Z19" s="175"/>
      <c r="AA19" s="178" t="str">
        <f ca="1">IF(celkem_formaci&gt;=D19,IF(P19&gt;=1,INDIRECT("'"&amp;data!B158&amp;"'!"&amp;ADDRESS(ROW('Přihláška č. 1'!$E$9),COLUMN('Přihláška č. 1'!$E$9),4),TRUE),""),"")</f>
        <v/>
      </c>
      <c r="AB19" s="155" t="str" cm="1">
        <f t="array" aca="1" ref="AB19" ca="1">IF(celkem_formaci&gt;=D19,IF(P19&gt;=2,INDIRECT("'"&amp;data!B158&amp;"'!"&amp;ADDRESS(ROW('Přihláška č. 1'!$E$10),COLUMN('Přihláška č. 1'!$E$10),4),TRUE),""),"")</f>
        <v/>
      </c>
      <c r="AC19" s="155" t="str">
        <f t="shared" si="136"/>
        <v/>
      </c>
      <c r="AD19" s="179" t="str">
        <f t="shared" si="137"/>
        <v/>
      </c>
      <c r="AE19" s="178" t="str">
        <f t="shared" si="94"/>
        <v/>
      </c>
      <c r="AF19" s="155" t="str">
        <f t="shared" si="138"/>
        <v/>
      </c>
      <c r="AG19" s="155" t="str">
        <f t="shared" si="139"/>
        <v/>
      </c>
      <c r="AH19" s="155" t="str">
        <f t="shared" si="97"/>
        <v/>
      </c>
      <c r="AI19" s="155" t="str">
        <f t="shared" si="140"/>
        <v/>
      </c>
      <c r="AJ19" s="180" t="str">
        <f t="shared" si="141"/>
        <v/>
      </c>
      <c r="AK19" s="155" t="str">
        <f t="shared" si="100"/>
        <v/>
      </c>
      <c r="AL19" s="155" t="str">
        <f t="shared" si="101"/>
        <v/>
      </c>
      <c r="AM19" s="186" t="str">
        <f t="shared" si="102"/>
        <v/>
      </c>
      <c r="AN19" s="178" t="str">
        <f ca="1">IF(celkem_formaci&gt;=$D19,IF($O19&gt;=AN$9,INDIRECT("'"&amp;data!$B158&amp;"'!"&amp;$AN$8&amp;AN$10,TRUE),""),"")</f>
        <v/>
      </c>
      <c r="AO19" s="155" t="str">
        <f ca="1">IF(celkem_formaci&gt;=$D19,IF($O19&gt;=AO$9,INDIRECT("'"&amp;data!$B158&amp;"'!"&amp;$AO$8&amp;AO$10,TRUE),""),"")</f>
        <v/>
      </c>
      <c r="AP19" s="155" t="str">
        <f ca="1">IF(celkem_formaci&gt;=$D19,IF($O19&gt;=AP$9,INDIRECT("'"&amp;data!$B158&amp;"'!"&amp;$AN$8&amp;AP$10,TRUE),""),"")</f>
        <v/>
      </c>
      <c r="AQ19" s="155" t="str">
        <f ca="1">IF(celkem_formaci&gt;=$D19,IF($O19&gt;=AQ$9,INDIRECT("'"&amp;data!$B158&amp;"'!"&amp;$AO$8&amp;AQ$10,TRUE),""),"")</f>
        <v/>
      </c>
      <c r="AR19" s="155" t="str">
        <f ca="1">IF(celkem_formaci&gt;=$D19,IF($O19&gt;=AR$9,INDIRECT("'"&amp;data!$B158&amp;"'!"&amp;$AN$8&amp;AR$10,TRUE),""),"")</f>
        <v/>
      </c>
      <c r="AS19" s="155" t="str">
        <f ca="1">IF(celkem_formaci&gt;=$D19,IF($O19&gt;=AS$9,INDIRECT("'"&amp;data!$B158&amp;"'!"&amp;$AO$8&amp;AS$10,TRUE),""),"")</f>
        <v/>
      </c>
      <c r="AT19" s="155" t="str">
        <f ca="1">IF(celkem_formaci&gt;=$D19,IF($O19&gt;=AT$9,INDIRECT("'"&amp;data!$B158&amp;"'!"&amp;$AN$8&amp;AT$10,TRUE),""),"")</f>
        <v/>
      </c>
      <c r="AU19" s="155" t="str">
        <f ca="1">IF(celkem_formaci&gt;=$D19,IF($O19&gt;=AU$9,INDIRECT("'"&amp;data!$B158&amp;"'!"&amp;$AO$8&amp;AU$10,TRUE),""),"")</f>
        <v/>
      </c>
      <c r="AV19" s="155" t="str">
        <f ca="1">IF(celkem_formaci&gt;=$D19,IF($O19&gt;=AV$9,INDIRECT("'"&amp;data!$B158&amp;"'!"&amp;$AN$8&amp;AV$10,TRUE),""),"")</f>
        <v/>
      </c>
      <c r="AW19" s="155" t="str">
        <f ca="1">IF(celkem_formaci&gt;=$D19,IF($O19&gt;=AW$9,INDIRECT("'"&amp;data!$B158&amp;"'!"&amp;$AO$8&amp;AW$10,TRUE),""),"")</f>
        <v/>
      </c>
      <c r="AX19" s="155" t="str">
        <f ca="1">IF(celkem_formaci&gt;=$D19,IF($O19&gt;=AX$9,INDIRECT("'"&amp;data!$B158&amp;"'!"&amp;$AN$8&amp;AX$10,TRUE),""),"")</f>
        <v/>
      </c>
      <c r="AY19" s="155" t="str">
        <f ca="1">IF(celkem_formaci&gt;=$D19,IF($O19&gt;=AY$9,INDIRECT("'"&amp;data!$B158&amp;"'!"&amp;$AO$8&amp;AY$10,TRUE),""),"")</f>
        <v/>
      </c>
      <c r="AZ19" s="155" t="str">
        <f ca="1">IF(celkem_formaci&gt;=$D19,IF($O19&gt;=AZ$9,INDIRECT("'"&amp;data!$B158&amp;"'!"&amp;$AN$8&amp;AZ$10,TRUE),""),"")</f>
        <v/>
      </c>
      <c r="BA19" s="155" t="str">
        <f ca="1">IF(celkem_formaci&gt;=$D19,IF($O19&gt;=BA$9,INDIRECT("'"&amp;data!$B158&amp;"'!"&amp;$AO$8&amp;BA$10,TRUE),""),"")</f>
        <v/>
      </c>
      <c r="BB19" s="155" t="str">
        <f ca="1">IF(celkem_formaci&gt;=$D19,IF($O19&gt;=BB$9,INDIRECT("'"&amp;data!$B158&amp;"'!"&amp;$AN$8&amp;BB$10,TRUE),""),"")</f>
        <v/>
      </c>
      <c r="BC19" s="155" t="str">
        <f ca="1">IF(celkem_formaci&gt;=$D19,IF($O19&gt;=BC$9,INDIRECT("'"&amp;data!$B158&amp;"'!"&amp;$AO$8&amp;BC$10,TRUE),""),"")</f>
        <v/>
      </c>
      <c r="BD19" s="155" t="str">
        <f ca="1">IF(celkem_formaci&gt;=$D19,IF($O19&gt;=BD$9,INDIRECT("'"&amp;data!$B158&amp;"'!"&amp;$AN$8&amp;BD$10,TRUE),""),"")</f>
        <v/>
      </c>
      <c r="BE19" s="155" t="str">
        <f ca="1">IF(celkem_formaci&gt;=$D19,IF($O19&gt;=BE$9,INDIRECT("'"&amp;data!$B158&amp;"'!"&amp;$AO$8&amp;BE$10,TRUE),""),"")</f>
        <v/>
      </c>
      <c r="BF19" s="155" t="str">
        <f ca="1">IF(celkem_formaci&gt;=$D19,IF($O19&gt;=BF$9,INDIRECT("'"&amp;data!$B158&amp;"'!"&amp;$AN$8&amp;BF$10,TRUE),""),"")</f>
        <v/>
      </c>
      <c r="BG19" s="155" t="str">
        <f ca="1">IF(celkem_formaci&gt;=$D19,IF($O19&gt;=BG$9,INDIRECT("'"&amp;data!$B158&amp;"'!"&amp;$AO$8&amp;BG$10,TRUE),""),"")</f>
        <v/>
      </c>
      <c r="BH19" s="155" t="str">
        <f ca="1">IF(celkem_formaci&gt;=$D19,IF($O19&gt;=BH$9,INDIRECT("'"&amp;data!$B158&amp;"'!"&amp;$AN$8&amp;BH$10,TRUE),""),"")</f>
        <v/>
      </c>
      <c r="BI19" s="155" t="str">
        <f ca="1">IF(celkem_formaci&gt;=$D19,IF($O19&gt;=BI$9,INDIRECT("'"&amp;data!$B158&amp;"'!"&amp;$AO$8&amp;BI$10,TRUE),""),"")</f>
        <v/>
      </c>
      <c r="BJ19" s="155" t="str">
        <f ca="1">IF(celkem_formaci&gt;=$D19,IF($O19&gt;=BJ$9,INDIRECT("'"&amp;data!$B158&amp;"'!"&amp;$AN$8&amp;BJ$10,TRUE),""),"")</f>
        <v/>
      </c>
      <c r="BK19" s="155" t="str">
        <f ca="1">IF(celkem_formaci&gt;=$D19,IF($O19&gt;=BK$9,INDIRECT("'"&amp;data!$B158&amp;"'!"&amp;$AO$8&amp;BK$10,TRUE),""),"")</f>
        <v/>
      </c>
      <c r="BL19" s="155" t="str">
        <f ca="1">IF(celkem_formaci&gt;=$D19,IF($O19&gt;=BL$9,INDIRECT("'"&amp;data!$B158&amp;"'!"&amp;$AN$8&amp;BL$10,TRUE),""),"")</f>
        <v/>
      </c>
      <c r="BM19" s="155" t="str">
        <f ca="1">IF(celkem_formaci&gt;=$D19,IF($O19&gt;=BM$9,INDIRECT("'"&amp;data!$B158&amp;"'!"&amp;$AO$8&amp;BM$10,TRUE),""),"")</f>
        <v/>
      </c>
      <c r="BN19" s="155" t="str">
        <f ca="1">IF(celkem_formaci&gt;=$D19,IF($O19&gt;=BN$9,INDIRECT("'"&amp;data!$B158&amp;"'!"&amp;$AN$8&amp;BN$10,TRUE),""),"")</f>
        <v/>
      </c>
      <c r="BO19" s="155" t="str">
        <f ca="1">IF(celkem_formaci&gt;=$D19,IF($O19&gt;=BO$9,INDIRECT("'"&amp;data!$B158&amp;"'!"&amp;$AO$8&amp;BO$10,TRUE),""),"")</f>
        <v/>
      </c>
      <c r="BP19" s="155" t="str">
        <f ca="1">IF(celkem_formaci&gt;=$D19,IF($O19&gt;=BP$9,INDIRECT("'"&amp;data!$B158&amp;"'!"&amp;$AN$8&amp;BP$10,TRUE),""),"")</f>
        <v/>
      </c>
      <c r="BQ19" s="155" t="str">
        <f ca="1">IF(celkem_formaci&gt;=$D19,IF($O19&gt;=BQ$9,INDIRECT("'"&amp;data!$B158&amp;"'!"&amp;$AO$8&amp;BQ$10,TRUE),""),"")</f>
        <v/>
      </c>
      <c r="BR19" s="155" t="str">
        <f ca="1">IF(celkem_formaci&gt;=$D19,IF($O19&gt;=BR$9,INDIRECT("'"&amp;data!$B158&amp;"'!"&amp;$AN$8&amp;BR$10,TRUE),""),"")</f>
        <v/>
      </c>
      <c r="BS19" s="155" t="str">
        <f ca="1">IF(celkem_formaci&gt;=$D19,IF($O19&gt;=BS$9,INDIRECT("'"&amp;data!$B158&amp;"'!"&amp;$AO$8&amp;BS$10,TRUE),""),"")</f>
        <v/>
      </c>
      <c r="BT19" s="155" t="str">
        <f ca="1">IF(celkem_formaci&gt;=$D19,IF($O19&gt;=BT$9,INDIRECT("'"&amp;data!$B158&amp;"'!"&amp;$AN$8&amp;BT$10,TRUE),""),"")</f>
        <v/>
      </c>
      <c r="BU19" s="155" t="str">
        <f ca="1">IF(celkem_formaci&gt;=$D19,IF($O19&gt;=BU$9,INDIRECT("'"&amp;data!$B158&amp;"'!"&amp;$AO$8&amp;BU$10,TRUE),""),"")</f>
        <v/>
      </c>
      <c r="BV19" s="155" t="str">
        <f ca="1">IF(celkem_formaci&gt;=$D19,IF($O19&gt;=BV$9,INDIRECT("'"&amp;data!$B158&amp;"'!"&amp;$AN$8&amp;BV$10,TRUE),""),"")</f>
        <v/>
      </c>
      <c r="BW19" s="155" t="str">
        <f ca="1">IF(celkem_formaci&gt;=$D19,IF($O19&gt;=BW$9,INDIRECT("'"&amp;data!$B158&amp;"'!"&amp;$AO$8&amp;BW$10,TRUE),""),"")</f>
        <v/>
      </c>
      <c r="BX19" s="155" t="str">
        <f ca="1">IF(celkem_formaci&gt;=$D19,IF($O19&gt;=BX$9,INDIRECT("'"&amp;data!$B158&amp;"'!"&amp;$AN$8&amp;BX$10,TRUE),""),"")</f>
        <v/>
      </c>
      <c r="BY19" s="155" t="str">
        <f ca="1">IF(celkem_formaci&gt;=$D19,IF($O19&gt;=BY$9,INDIRECT("'"&amp;data!$B158&amp;"'!"&amp;$AO$8&amp;BY$10,TRUE),""),"")</f>
        <v/>
      </c>
      <c r="BZ19" s="155" t="str">
        <f ca="1">IF(celkem_formaci&gt;=$D19,IF($O19&gt;=BZ$9,INDIRECT("'"&amp;data!$B158&amp;"'!"&amp;$AN$8&amp;BZ$10,TRUE),""),"")</f>
        <v/>
      </c>
      <c r="CA19" s="155" t="str">
        <f ca="1">IF(celkem_formaci&gt;=$D19,IF($O19&gt;=CA$9,INDIRECT("'"&amp;data!$B158&amp;"'!"&amp;$AO$8&amp;CA$10,TRUE),""),"")</f>
        <v/>
      </c>
      <c r="CB19" s="155" t="str">
        <f ca="1">IF(celkem_formaci&gt;=$D19,IF($O19&gt;=CB$9,INDIRECT("'"&amp;data!$B158&amp;"'!"&amp;$AN$8&amp;CB$10,TRUE),""),"")</f>
        <v/>
      </c>
      <c r="CC19" s="155" t="str">
        <f ca="1">IF(celkem_formaci&gt;=$D19,IF($O19&gt;=CC$9,INDIRECT("'"&amp;data!$B158&amp;"'!"&amp;$AO$8&amp;CC$10,TRUE),""),"")</f>
        <v/>
      </c>
      <c r="CD19" s="155" t="str">
        <f ca="1">IF(celkem_formaci&gt;=$D19,IF($O19&gt;=CD$9,INDIRECT("'"&amp;data!$B158&amp;"'!"&amp;$AN$8&amp;CD$10,TRUE),""),"")</f>
        <v/>
      </c>
      <c r="CE19" s="155" t="str">
        <f ca="1">IF(celkem_formaci&gt;=$D19,IF($O19&gt;=CE$9,INDIRECT("'"&amp;data!$B158&amp;"'!"&amp;$AO$8&amp;CE$10,TRUE),""),"")</f>
        <v/>
      </c>
      <c r="CF19" s="155" t="str">
        <f ca="1">IF(celkem_formaci&gt;=$D19,IF($O19&gt;=CF$9,INDIRECT("'"&amp;data!$B158&amp;"'!"&amp;$AN$8&amp;CF$10,TRUE),""),"")</f>
        <v/>
      </c>
      <c r="CG19" s="155" t="str">
        <f ca="1">IF(celkem_formaci&gt;=$D19,IF($O19&gt;=CG$9,INDIRECT("'"&amp;data!$B158&amp;"'!"&amp;$AO$8&amp;CG$10,TRUE),""),"")</f>
        <v/>
      </c>
      <c r="CH19" s="155" t="str">
        <f ca="1">IF(celkem_formaci&gt;=$D19,IF($O19&gt;=CH$9,INDIRECT("'"&amp;data!$B158&amp;"'!"&amp;$AN$8&amp;CH$10,TRUE),""),"")</f>
        <v/>
      </c>
      <c r="CI19" s="155" t="str">
        <f ca="1">IF(celkem_formaci&gt;=$D19,IF($O19&gt;=CI$9,INDIRECT("'"&amp;data!$B158&amp;"'!"&amp;$AO$8&amp;CI$10,TRUE),""),"")</f>
        <v/>
      </c>
      <c r="CJ19" s="155" t="str">
        <f ca="1">IF(celkem_formaci&gt;=$D19,IF($O19&gt;=CJ$9,INDIRECT("'"&amp;data!$B158&amp;"'!"&amp;$AN$8&amp;CJ$10,TRUE),""),"")</f>
        <v/>
      </c>
      <c r="CK19" s="179" t="str">
        <f ca="1">IF(celkem_formaci&gt;=$D19,IF($O19&gt;=CK$9,INDIRECT("'"&amp;data!$B158&amp;"'!"&amp;$AO$8&amp;CK$10,TRUE),""),"")</f>
        <v/>
      </c>
      <c r="CL19" s="178" t="str">
        <f ca="1">IF(celkem_formaci&gt;=$D19,IF($O19&gt;=CL$9,INDIRECT("'"&amp;data!$B158&amp;"'!"&amp;$AP$8&amp;CL$10,TRUE),""),"")</f>
        <v/>
      </c>
      <c r="CM19" s="155" t="str">
        <f ca="1">IF(celkem_formaci&gt;=$D19,IF($O19&gt;=CM$9,INDIRECT("'"&amp;data!$B158&amp;"'!"&amp;$AP$8&amp;CM$10,TRUE),""),"")</f>
        <v/>
      </c>
      <c r="CN19" s="155" t="str">
        <f ca="1">IF(celkem_formaci&gt;=$D19,IF($O19&gt;=CN$9,INDIRECT("'"&amp;data!$B158&amp;"'!"&amp;$AP$8&amp;CN$10,TRUE),""),"")</f>
        <v/>
      </c>
      <c r="CO19" s="155" t="str">
        <f ca="1">IF(celkem_formaci&gt;=$D19,IF($O19&gt;=CO$9,INDIRECT("'"&amp;data!$B158&amp;"'!"&amp;$AP$8&amp;CO$10,TRUE),""),"")</f>
        <v/>
      </c>
      <c r="CP19" s="155" t="str">
        <f ca="1">IF(celkem_formaci&gt;=$D19,IF($O19&gt;=CP$9,INDIRECT("'"&amp;data!$B158&amp;"'!"&amp;$AP$8&amp;CP$10,TRUE),""),"")</f>
        <v/>
      </c>
      <c r="CQ19" s="155" t="str">
        <f ca="1">IF(celkem_formaci&gt;=$D19,IF($O19&gt;=CQ$9,INDIRECT("'"&amp;data!$B158&amp;"'!"&amp;$AP$8&amp;CQ$10,TRUE),""),"")</f>
        <v/>
      </c>
      <c r="CR19" s="155" t="str">
        <f ca="1">IF(celkem_formaci&gt;=$D19,IF($O19&gt;=CR$9,INDIRECT("'"&amp;data!$B158&amp;"'!"&amp;$AP$8&amp;CR$10,TRUE),""),"")</f>
        <v/>
      </c>
      <c r="CS19" s="155" t="str">
        <f ca="1">IF(celkem_formaci&gt;=$D19,IF($O19&gt;=CS$9,INDIRECT("'"&amp;data!$B158&amp;"'!"&amp;$AP$8&amp;CS$10,TRUE),""),"")</f>
        <v/>
      </c>
      <c r="CT19" s="155" t="str">
        <f ca="1">IF(celkem_formaci&gt;=$D19,IF($O19&gt;=CT$9,INDIRECT("'"&amp;data!$B158&amp;"'!"&amp;$AP$8&amp;CT$10,TRUE),""),"")</f>
        <v/>
      </c>
      <c r="CU19" s="155" t="str">
        <f ca="1">IF(celkem_formaci&gt;=$D19,IF($O19&gt;=CU$9,INDIRECT("'"&amp;data!$B158&amp;"'!"&amp;$AP$8&amp;CU$10,TRUE),""),"")</f>
        <v/>
      </c>
      <c r="CV19" s="155" t="str">
        <f ca="1">IF(celkem_formaci&gt;=$D19,IF($O19&gt;=CV$9,INDIRECT("'"&amp;data!$B158&amp;"'!"&amp;$AP$8&amp;CV$10,TRUE),""),"")</f>
        <v/>
      </c>
      <c r="CW19" s="155" t="str">
        <f ca="1">IF(celkem_formaci&gt;=$D19,IF($O19&gt;=CW$9,INDIRECT("'"&amp;data!$B158&amp;"'!"&amp;$AP$8&amp;CW$10,TRUE),""),"")</f>
        <v/>
      </c>
      <c r="CX19" s="155" t="str">
        <f ca="1">IF(celkem_formaci&gt;=$D19,IF($O19&gt;=CX$9,INDIRECT("'"&amp;data!$B158&amp;"'!"&amp;$AP$8&amp;CX$10,TRUE),""),"")</f>
        <v/>
      </c>
      <c r="CY19" s="155" t="str">
        <f ca="1">IF(celkem_formaci&gt;=$D19,IF($O19&gt;=CY$9,INDIRECT("'"&amp;data!$B158&amp;"'!"&amp;$AP$8&amp;CY$10,TRUE),""),"")</f>
        <v/>
      </c>
      <c r="CZ19" s="155" t="str">
        <f ca="1">IF(celkem_formaci&gt;=$D19,IF($O19&gt;=CZ$9,INDIRECT("'"&amp;data!$B158&amp;"'!"&amp;$AP$8&amp;CZ$10,TRUE),""),"")</f>
        <v/>
      </c>
      <c r="DA19" s="155" t="str">
        <f ca="1">IF(celkem_formaci&gt;=$D19,IF($O19&gt;=DA$9,INDIRECT("'"&amp;data!$B158&amp;"'!"&amp;$AP$8&amp;DA$10,TRUE),""),"")</f>
        <v/>
      </c>
      <c r="DB19" s="155" t="str">
        <f ca="1">IF(celkem_formaci&gt;=$D19,IF($O19&gt;=DB$9,INDIRECT("'"&amp;data!$B158&amp;"'!"&amp;$AP$8&amp;DB$10,TRUE),""),"")</f>
        <v/>
      </c>
      <c r="DC19" s="155" t="str">
        <f ca="1">IF(celkem_formaci&gt;=$D19,IF($O19&gt;=DC$9,INDIRECT("'"&amp;data!$B158&amp;"'!"&amp;$AP$8&amp;DC$10,TRUE),""),"")</f>
        <v/>
      </c>
      <c r="DD19" s="155" t="str">
        <f ca="1">IF(celkem_formaci&gt;=$D19,IF($O19&gt;=DD$9,INDIRECT("'"&amp;data!$B158&amp;"'!"&amp;$AP$8&amp;DD$10,TRUE),""),"")</f>
        <v/>
      </c>
      <c r="DE19" s="155" t="str">
        <f ca="1">IF(celkem_formaci&gt;=$D19,IF($O19&gt;=DE$9,INDIRECT("'"&amp;data!$B158&amp;"'!"&amp;$AP$8&amp;DE$10,TRUE),""),"")</f>
        <v/>
      </c>
      <c r="DF19" s="155" t="str">
        <f ca="1">IF(celkem_formaci&gt;=$D19,IF($O19&gt;=DF$9,INDIRECT("'"&amp;data!$B158&amp;"'!"&amp;$AP$8&amp;DF$10,TRUE),""),"")</f>
        <v/>
      </c>
      <c r="DG19" s="155" t="str">
        <f ca="1">IF(celkem_formaci&gt;=$D19,IF($O19&gt;=DG$9,INDIRECT("'"&amp;data!$B158&amp;"'!"&amp;$AP$8&amp;DG$10,TRUE),""),"")</f>
        <v/>
      </c>
      <c r="DH19" s="155" t="str">
        <f ca="1">IF(celkem_formaci&gt;=$D19,IF($O19&gt;=DH$9,INDIRECT("'"&amp;data!$B158&amp;"'!"&amp;$AP$8&amp;DH$10,TRUE),""),"")</f>
        <v/>
      </c>
      <c r="DI19" s="155" t="str">
        <f ca="1">IF(celkem_formaci&gt;=$D19,IF($O19&gt;=DI$9,INDIRECT("'"&amp;data!$B158&amp;"'!"&amp;$AP$8&amp;DI$10,TRUE),""),"")</f>
        <v/>
      </c>
      <c r="DJ19" s="179" t="str">
        <f ca="1">IF(celkem_formaci&gt;=$D19,IF($O19&gt;=DJ$9,INDIRECT("'"&amp;data!$B158&amp;"'!"&amp;$AP$8&amp;DJ$10,TRUE),""),"")</f>
        <v/>
      </c>
      <c r="DK19" s="178" t="str">
        <f ca="1">IF(celkem_formaci&gt;=$D19,IF($O19&gt;=DK$9,INDIRECT("'"&amp;data!$B158&amp;"'!"&amp;$AQ$8&amp;DK$10,TRUE),""),"")</f>
        <v/>
      </c>
      <c r="DL19" s="155" t="str">
        <f ca="1">IF(celkem_formaci&gt;=$D19,IF($O19&gt;=DL$9,INDIRECT("'"&amp;data!$B158&amp;"'!"&amp;$AQ$8&amp;DL$10,TRUE),""),"")</f>
        <v/>
      </c>
      <c r="DM19" s="155" t="str">
        <f ca="1">IF(celkem_formaci&gt;=$D19,IF($O19&gt;=DM$9,INDIRECT("'"&amp;data!$B158&amp;"'!"&amp;$AQ$8&amp;DM$10,TRUE),""),"")</f>
        <v/>
      </c>
      <c r="DN19" s="155" t="str">
        <f ca="1">IF(celkem_formaci&gt;=$D19,IF($O19&gt;=DN$9,INDIRECT("'"&amp;data!$B158&amp;"'!"&amp;$AQ$8&amp;DN$10,TRUE),""),"")</f>
        <v/>
      </c>
      <c r="DO19" s="155" t="str">
        <f ca="1">IF(celkem_formaci&gt;=$D19,IF($O19&gt;=DO$9,INDIRECT("'"&amp;data!$B158&amp;"'!"&amp;$AQ$8&amp;DO$10,TRUE),""),"")</f>
        <v/>
      </c>
      <c r="DP19" s="155" t="str">
        <f ca="1">IF(celkem_formaci&gt;=$D19,IF($O19&gt;=DP$9,INDIRECT("'"&amp;data!$B158&amp;"'!"&amp;$AQ$8&amp;DP$10,TRUE),""),"")</f>
        <v/>
      </c>
      <c r="DQ19" s="155" t="str">
        <f ca="1">IF(celkem_formaci&gt;=$D19,IF($O19&gt;=DQ$9,INDIRECT("'"&amp;data!$B158&amp;"'!"&amp;$AQ$8&amp;DQ$10,TRUE),""),"")</f>
        <v/>
      </c>
      <c r="DR19" s="155" t="str">
        <f ca="1">IF(celkem_formaci&gt;=$D19,IF($O19&gt;=DR$9,INDIRECT("'"&amp;data!$B158&amp;"'!"&amp;$AQ$8&amp;DR$10,TRUE),""),"")</f>
        <v/>
      </c>
      <c r="DS19" s="155" t="str">
        <f ca="1">IF(celkem_formaci&gt;=$D19,IF($O19&gt;=DS$9,INDIRECT("'"&amp;data!$B158&amp;"'!"&amp;$AQ$8&amp;DS$10,TRUE),""),"")</f>
        <v/>
      </c>
      <c r="DT19" s="155" t="str">
        <f ca="1">IF(celkem_formaci&gt;=$D19,IF($O19&gt;=DT$9,INDIRECT("'"&amp;data!$B158&amp;"'!"&amp;$AQ$8&amp;DT$10,TRUE),""),"")</f>
        <v/>
      </c>
      <c r="DU19" s="155" t="str">
        <f ca="1">IF(celkem_formaci&gt;=$D19,IF($O19&gt;=DU$9,INDIRECT("'"&amp;data!$B158&amp;"'!"&amp;$AQ$8&amp;DU$10,TRUE),""),"")</f>
        <v/>
      </c>
      <c r="DV19" s="155" t="str">
        <f ca="1">IF(celkem_formaci&gt;=$D19,IF($O19&gt;=DV$9,INDIRECT("'"&amp;data!$B158&amp;"'!"&amp;$AQ$8&amp;DV$10,TRUE),""),"")</f>
        <v/>
      </c>
      <c r="DW19" s="155" t="str">
        <f ca="1">IF(celkem_formaci&gt;=$D19,IF($O19&gt;=DW$9,INDIRECT("'"&amp;data!$B158&amp;"'!"&amp;$AQ$8&amp;DW$10,TRUE),""),"")</f>
        <v/>
      </c>
      <c r="DX19" s="155" t="str">
        <f ca="1">IF(celkem_formaci&gt;=$D19,IF($O19&gt;=DX$9,INDIRECT("'"&amp;data!$B158&amp;"'!"&amp;$AQ$8&amp;DX$10,TRUE),""),"")</f>
        <v/>
      </c>
      <c r="DY19" s="155" t="str">
        <f ca="1">IF(celkem_formaci&gt;=$D19,IF($O19&gt;=DY$9,INDIRECT("'"&amp;data!$B158&amp;"'!"&amp;$AQ$8&amp;DY$10,TRUE),""),"")</f>
        <v/>
      </c>
      <c r="DZ19" s="155" t="str">
        <f ca="1">IF(celkem_formaci&gt;=$D19,IF($O19&gt;=DZ$9,INDIRECT("'"&amp;data!$B158&amp;"'!"&amp;$AQ$8&amp;DZ$10,TRUE),""),"")</f>
        <v/>
      </c>
      <c r="EA19" s="155" t="str">
        <f ca="1">IF(celkem_formaci&gt;=$D19,IF($O19&gt;=EA$9,INDIRECT("'"&amp;data!$B158&amp;"'!"&amp;$AQ$8&amp;EA$10,TRUE),""),"")</f>
        <v/>
      </c>
      <c r="EB19" s="155" t="str">
        <f ca="1">IF(celkem_formaci&gt;=$D19,IF($O19&gt;=EB$9,INDIRECT("'"&amp;data!$B158&amp;"'!"&amp;$AQ$8&amp;EB$10,TRUE),""),"")</f>
        <v/>
      </c>
      <c r="EC19" s="155" t="str">
        <f ca="1">IF(celkem_formaci&gt;=$D19,IF($O19&gt;=EC$9,INDIRECT("'"&amp;data!$B158&amp;"'!"&amp;$AQ$8&amp;EC$10,TRUE),""),"")</f>
        <v/>
      </c>
      <c r="ED19" s="155" t="str">
        <f ca="1">IF(celkem_formaci&gt;=$D19,IF($O19&gt;=ED$9,INDIRECT("'"&amp;data!$B158&amp;"'!"&amp;$AQ$8&amp;ED$10,TRUE),""),"")</f>
        <v/>
      </c>
      <c r="EE19" s="155" t="str">
        <f ca="1">IF(celkem_formaci&gt;=$D19,IF($O19&gt;=EE$9,INDIRECT("'"&amp;data!$B158&amp;"'!"&amp;$AQ$8&amp;EE$10,TRUE),""),"")</f>
        <v/>
      </c>
      <c r="EF19" s="155" t="str">
        <f ca="1">IF(celkem_formaci&gt;=$D19,IF($O19&gt;=EF$9,INDIRECT("'"&amp;data!$B158&amp;"'!"&amp;$AQ$8&amp;EF$10,TRUE),""),"")</f>
        <v/>
      </c>
      <c r="EG19" s="155" t="str">
        <f ca="1">IF(celkem_formaci&gt;=$D19,IF($O19&gt;=EG$9,INDIRECT("'"&amp;data!$B158&amp;"'!"&amp;$AQ$8&amp;EG$10,TRUE),""),"")</f>
        <v/>
      </c>
      <c r="EH19" s="155" t="str">
        <f ca="1">IF(celkem_formaci&gt;=$D19,IF($O19&gt;=EH$9,INDIRECT("'"&amp;data!$B158&amp;"'!"&amp;$AQ$8&amp;EH$10,TRUE),""),"")</f>
        <v/>
      </c>
      <c r="EI19" s="179" t="str">
        <f ca="1">IF(celkem_formaci&gt;=$D19,IF($O19&gt;=EI$9,INDIRECT("'"&amp;data!$B158&amp;"'!"&amp;$AQ$8&amp;EI$10,TRUE),""),"")</f>
        <v/>
      </c>
      <c r="EJ19" s="177" t="str">
        <f t="shared" si="142"/>
        <v/>
      </c>
      <c r="EK19" s="155" t="str">
        <f t="shared" si="143"/>
        <v/>
      </c>
      <c r="EL19" s="155" t="str">
        <f t="shared" si="144"/>
        <v/>
      </c>
      <c r="EM19" s="155" t="str">
        <f t="shared" si="145"/>
        <v/>
      </c>
      <c r="EN19" s="155" t="str">
        <f t="shared" si="146"/>
        <v/>
      </c>
      <c r="EO19" s="155" t="str">
        <f t="shared" si="147"/>
        <v/>
      </c>
      <c r="EP19" s="155" t="str">
        <f t="shared" si="148"/>
        <v/>
      </c>
      <c r="EQ19" s="155" t="str">
        <f t="shared" si="149"/>
        <v/>
      </c>
      <c r="ER19" s="155" t="str">
        <f t="shared" si="150"/>
        <v/>
      </c>
      <c r="ES19" s="155" t="str">
        <f t="shared" si="151"/>
        <v/>
      </c>
      <c r="ET19" s="155" t="str">
        <f t="shared" si="152"/>
        <v/>
      </c>
      <c r="EU19" s="155" t="str">
        <f t="shared" si="153"/>
        <v/>
      </c>
      <c r="EV19" s="155" t="str">
        <f t="shared" si="154"/>
        <v/>
      </c>
      <c r="EW19" s="155" t="str">
        <f t="shared" si="155"/>
        <v/>
      </c>
      <c r="EX19" s="155" t="str">
        <f t="shared" si="156"/>
        <v/>
      </c>
      <c r="EY19" s="155" t="str">
        <f t="shared" si="157"/>
        <v/>
      </c>
      <c r="EZ19" s="155" t="str">
        <f t="shared" si="158"/>
        <v/>
      </c>
      <c r="FA19" s="155" t="str">
        <f t="shared" si="159"/>
        <v/>
      </c>
      <c r="FB19" s="155" t="str">
        <f t="shared" si="160"/>
        <v/>
      </c>
      <c r="FC19" s="155" t="str">
        <f t="shared" si="161"/>
        <v/>
      </c>
      <c r="FD19" s="155" t="str">
        <f t="shared" si="162"/>
        <v/>
      </c>
      <c r="FE19" s="155" t="str">
        <f t="shared" si="163"/>
        <v/>
      </c>
      <c r="FF19" s="155" t="str">
        <f t="shared" si="164"/>
        <v/>
      </c>
      <c r="FG19" s="155" t="str">
        <f t="shared" si="165"/>
        <v/>
      </c>
      <c r="FH19" s="180" t="str">
        <f t="shared" si="166"/>
        <v/>
      </c>
      <c r="FI19" s="181" t="str">
        <f t="shared" si="128"/>
        <v/>
      </c>
      <c r="FJ19" s="135"/>
    </row>
    <row r="20" spans="2:166" ht="15" thickBot="1" x14ac:dyDescent="0.35">
      <c r="B20" s="128" t="str">
        <f ca="1">IF(celkem_formaci&gt;=D20,IF(AND((INDIRECT("'"&amp;data!B159&amp;"'!"&amp;ADDRESS(ROW('Přihláška č. 1'!$F$8),COLUMN('Přihláška č. 1'!$F$8),4),TRUE))=list_ok,COUNTIF(AA20:CK20,0)=0),"OK","ERR"),"")</f>
        <v/>
      </c>
      <c r="C20" s="255" t="str">
        <f t="shared" si="167"/>
        <v>...9!</v>
      </c>
      <c r="D20" s="128">
        <v>9</v>
      </c>
      <c r="E20" s="250" t="str">
        <f t="shared" si="84"/>
        <v/>
      </c>
      <c r="F20" s="201"/>
      <c r="G20" s="200"/>
      <c r="H20" s="204"/>
      <c r="I20" s="156" t="str">
        <f t="shared" si="129"/>
        <v/>
      </c>
      <c r="J20" s="155" t="str">
        <f t="shared" si="130"/>
        <v/>
      </c>
      <c r="K20" s="159"/>
      <c r="L20" s="243" t="str" cm="1">
        <f t="array" aca="1" ref="L20" ca="1">IF(celkem_formaci&gt;=D20,INDIRECT("'"&amp;data!B159&amp;"'!"&amp;ADDRESS(ROW('Přihláška č. 1'!$D$12),COLUMN('Přihláška č. 1'!$D$12),4),TRUE),"")</f>
        <v/>
      </c>
      <c r="M20" s="157" t="str">
        <f t="shared" si="131"/>
        <v/>
      </c>
      <c r="N20" s="158" t="str">
        <f t="shared" si="132"/>
        <v/>
      </c>
      <c r="O20" s="178" t="str" cm="1">
        <f t="array" aca="1" ref="O20" ca="1">IF(celkem_formaci&gt;=D20,INDIRECT("'"&amp;data!B159&amp;"'!"&amp;ADDRESS(ROW('Přihláška č. 1'!$D$6),COLUMN('Přihláška č. 1'!$D$6),4),TRUE),"")</f>
        <v/>
      </c>
      <c r="P20" s="155" t="str">
        <f ca="1">IF(celkem_formaci&gt;=D20,COUNTIF(INDIRECT("'"&amp;data!B159&amp;"'!"&amp;ADDRESS(ROW('Přihláška č. 1'!$E$9),COLUMN('Přihláška č. 1'!$E$9),4),TRUE),"*")+COUNTIF(INDIRECT("'"&amp;data!B159&amp;"'!"&amp;ADDRESS(ROW('Přihláška č. 1'!$E$10),COLUMN('Přihláška č. 1'!$E$10),4),TRUE),"*"),"")</f>
        <v/>
      </c>
      <c r="Q20" s="155" t="str">
        <f t="shared" si="133"/>
        <v/>
      </c>
      <c r="R20" s="155" t="str">
        <f t="shared" si="134"/>
        <v/>
      </c>
      <c r="S20" s="179" t="str">
        <f t="shared" si="135"/>
        <v/>
      </c>
      <c r="T20" s="178" t="str" cm="1">
        <f t="array" aca="1" ref="T20" ca="1">IF(celkem_formaci&gt;=D20,INDIRECT("'"&amp;data!B159&amp;"'!"&amp;ADDRESS(ROW('Přihláška č. 1'!$D$4),COLUMN('Přihláška č. 1'!$D$4),4),TRUE),"")</f>
        <v/>
      </c>
      <c r="U20" s="155" t="str" cm="1">
        <f t="array" aca="1" ref="U20" ca="1">IF(celkem_formaci&gt;=D20,INDIRECT("'"&amp;data!B159&amp;"'!"&amp;ADDRESS(ROW('Přihláška č. 1'!$D$13),COLUMN('Přihláška č. 1'!$D$13),4),TRUE),"")</f>
        <v/>
      </c>
      <c r="V20" s="155" t="str" cm="1">
        <f t="array" aca="1" ref="V20" ca="1">IF(celkem_formaci&gt;=D20,INDIRECT("'"&amp;data!B159&amp;"'!"&amp;ADDRESS(ROW('Přihláška č. 1'!$D$5),COLUMN('Přihláška č. 1'!$D$5),4),TRUE),"")</f>
        <v/>
      </c>
      <c r="W20" s="155" t="str">
        <f ca="1">IF(celkem_formaci&gt;=D20,IF(INDIRECT("'"&amp;data!B159&amp;"'!"&amp;ADDRESS(ROW('Přihláška č. 1'!$D$8),COLUMN('Přihláška č. 1'!$D$8),4),TRUE)="","",INDIRECT("'"&amp;data!B159&amp;"'!"&amp;ADDRESS(ROW('Přihláška č. 1'!$D$8),COLUMN('Přihláška č. 1'!$D$8),4),TRUE)),"")</f>
        <v/>
      </c>
      <c r="X20" s="184" t="str">
        <f ca="1">IF(celkem_formaci&gt;=D20,INDIRECT("'"&amp;data!B159&amp;"'!"&amp;ADDRESS(ROW('Přihláška č. 1'!$D$7),COLUMN('Přihláška č. 1'!$D$7),4),TRUE)/60,"")</f>
        <v/>
      </c>
      <c r="Y20" s="182"/>
      <c r="Z20" s="175"/>
      <c r="AA20" s="178" t="str">
        <f ca="1">IF(celkem_formaci&gt;=D20,IF(P20&gt;=1,INDIRECT("'"&amp;data!B159&amp;"'!"&amp;ADDRESS(ROW('Přihláška č. 1'!$E$9),COLUMN('Přihláška č. 1'!$E$9),4),TRUE),""),"")</f>
        <v/>
      </c>
      <c r="AB20" s="155" t="str" cm="1">
        <f t="array" aca="1" ref="AB20" ca="1">IF(celkem_formaci&gt;=D20,IF(P20&gt;=2,INDIRECT("'"&amp;data!B159&amp;"'!"&amp;ADDRESS(ROW('Přihláška č. 1'!$E$10),COLUMN('Přihláška č. 1'!$E$10),4),TRUE),""),"")</f>
        <v/>
      </c>
      <c r="AC20" s="155" t="str">
        <f t="shared" si="136"/>
        <v/>
      </c>
      <c r="AD20" s="179" t="str">
        <f t="shared" si="137"/>
        <v/>
      </c>
      <c r="AE20" s="178" t="str">
        <f t="shared" si="94"/>
        <v/>
      </c>
      <c r="AF20" s="155" t="str">
        <f t="shared" si="138"/>
        <v/>
      </c>
      <c r="AG20" s="155" t="str">
        <f t="shared" si="139"/>
        <v/>
      </c>
      <c r="AH20" s="155" t="str">
        <f t="shared" si="97"/>
        <v/>
      </c>
      <c r="AI20" s="155" t="str">
        <f t="shared" si="140"/>
        <v/>
      </c>
      <c r="AJ20" s="180" t="str">
        <f t="shared" si="141"/>
        <v/>
      </c>
      <c r="AK20" s="155" t="str">
        <f t="shared" si="100"/>
        <v/>
      </c>
      <c r="AL20" s="155" t="str">
        <f t="shared" si="101"/>
        <v/>
      </c>
      <c r="AM20" s="186" t="str">
        <f t="shared" si="102"/>
        <v/>
      </c>
      <c r="AN20" s="178" t="str">
        <f ca="1">IF(celkem_formaci&gt;=$D20,IF($O20&gt;=AN$9,INDIRECT("'"&amp;data!$B159&amp;"'!"&amp;$AN$8&amp;AN$10,TRUE),""),"")</f>
        <v/>
      </c>
      <c r="AO20" s="155" t="str">
        <f ca="1">IF(celkem_formaci&gt;=$D20,IF($O20&gt;=AO$9,INDIRECT("'"&amp;data!$B159&amp;"'!"&amp;$AO$8&amp;AO$10,TRUE),""),"")</f>
        <v/>
      </c>
      <c r="AP20" s="155" t="str">
        <f ca="1">IF(celkem_formaci&gt;=$D20,IF($O20&gt;=AP$9,INDIRECT("'"&amp;data!$B159&amp;"'!"&amp;$AN$8&amp;AP$10,TRUE),""),"")</f>
        <v/>
      </c>
      <c r="AQ20" s="155" t="str">
        <f ca="1">IF(celkem_formaci&gt;=$D20,IF($O20&gt;=AQ$9,INDIRECT("'"&amp;data!$B159&amp;"'!"&amp;$AO$8&amp;AQ$10,TRUE),""),"")</f>
        <v/>
      </c>
      <c r="AR20" s="155" t="str">
        <f ca="1">IF(celkem_formaci&gt;=$D20,IF($O20&gt;=AR$9,INDIRECT("'"&amp;data!$B159&amp;"'!"&amp;$AN$8&amp;AR$10,TRUE),""),"")</f>
        <v/>
      </c>
      <c r="AS20" s="155" t="str">
        <f ca="1">IF(celkem_formaci&gt;=$D20,IF($O20&gt;=AS$9,INDIRECT("'"&amp;data!$B159&amp;"'!"&amp;$AO$8&amp;AS$10,TRUE),""),"")</f>
        <v/>
      </c>
      <c r="AT20" s="155" t="str">
        <f ca="1">IF(celkem_formaci&gt;=$D20,IF($O20&gt;=AT$9,INDIRECT("'"&amp;data!$B159&amp;"'!"&amp;$AN$8&amp;AT$10,TRUE),""),"")</f>
        <v/>
      </c>
      <c r="AU20" s="155" t="str">
        <f ca="1">IF(celkem_formaci&gt;=$D20,IF($O20&gt;=AU$9,INDIRECT("'"&amp;data!$B159&amp;"'!"&amp;$AO$8&amp;AU$10,TRUE),""),"")</f>
        <v/>
      </c>
      <c r="AV20" s="155" t="str">
        <f ca="1">IF(celkem_formaci&gt;=$D20,IF($O20&gt;=AV$9,INDIRECT("'"&amp;data!$B159&amp;"'!"&amp;$AN$8&amp;AV$10,TRUE),""),"")</f>
        <v/>
      </c>
      <c r="AW20" s="155" t="str">
        <f ca="1">IF(celkem_formaci&gt;=$D20,IF($O20&gt;=AW$9,INDIRECT("'"&amp;data!$B159&amp;"'!"&amp;$AO$8&amp;AW$10,TRUE),""),"")</f>
        <v/>
      </c>
      <c r="AX20" s="155" t="str">
        <f ca="1">IF(celkem_formaci&gt;=$D20,IF($O20&gt;=AX$9,INDIRECT("'"&amp;data!$B159&amp;"'!"&amp;$AN$8&amp;AX$10,TRUE),""),"")</f>
        <v/>
      </c>
      <c r="AY20" s="155" t="str">
        <f ca="1">IF(celkem_formaci&gt;=$D20,IF($O20&gt;=AY$9,INDIRECT("'"&amp;data!$B159&amp;"'!"&amp;$AO$8&amp;AY$10,TRUE),""),"")</f>
        <v/>
      </c>
      <c r="AZ20" s="155" t="str">
        <f ca="1">IF(celkem_formaci&gt;=$D20,IF($O20&gt;=AZ$9,INDIRECT("'"&amp;data!$B159&amp;"'!"&amp;$AN$8&amp;AZ$10,TRUE),""),"")</f>
        <v/>
      </c>
      <c r="BA20" s="155" t="str">
        <f ca="1">IF(celkem_formaci&gt;=$D20,IF($O20&gt;=BA$9,INDIRECT("'"&amp;data!$B159&amp;"'!"&amp;$AO$8&amp;BA$10,TRUE),""),"")</f>
        <v/>
      </c>
      <c r="BB20" s="155" t="str">
        <f ca="1">IF(celkem_formaci&gt;=$D20,IF($O20&gt;=BB$9,INDIRECT("'"&amp;data!$B159&amp;"'!"&amp;$AN$8&amp;BB$10,TRUE),""),"")</f>
        <v/>
      </c>
      <c r="BC20" s="155" t="str">
        <f ca="1">IF(celkem_formaci&gt;=$D20,IF($O20&gt;=BC$9,INDIRECT("'"&amp;data!$B159&amp;"'!"&amp;$AO$8&amp;BC$10,TRUE),""),"")</f>
        <v/>
      </c>
      <c r="BD20" s="155" t="str">
        <f ca="1">IF(celkem_formaci&gt;=$D20,IF($O20&gt;=BD$9,INDIRECT("'"&amp;data!$B159&amp;"'!"&amp;$AN$8&amp;BD$10,TRUE),""),"")</f>
        <v/>
      </c>
      <c r="BE20" s="155" t="str">
        <f ca="1">IF(celkem_formaci&gt;=$D20,IF($O20&gt;=BE$9,INDIRECT("'"&amp;data!$B159&amp;"'!"&amp;$AO$8&amp;BE$10,TRUE),""),"")</f>
        <v/>
      </c>
      <c r="BF20" s="155" t="str">
        <f ca="1">IF(celkem_formaci&gt;=$D20,IF($O20&gt;=BF$9,INDIRECT("'"&amp;data!$B159&amp;"'!"&amp;$AN$8&amp;BF$10,TRUE),""),"")</f>
        <v/>
      </c>
      <c r="BG20" s="155" t="str">
        <f ca="1">IF(celkem_formaci&gt;=$D20,IF($O20&gt;=BG$9,INDIRECT("'"&amp;data!$B159&amp;"'!"&amp;$AO$8&amp;BG$10,TRUE),""),"")</f>
        <v/>
      </c>
      <c r="BH20" s="155" t="str">
        <f ca="1">IF(celkem_formaci&gt;=$D20,IF($O20&gt;=BH$9,INDIRECT("'"&amp;data!$B159&amp;"'!"&amp;$AN$8&amp;BH$10,TRUE),""),"")</f>
        <v/>
      </c>
      <c r="BI20" s="155" t="str">
        <f ca="1">IF(celkem_formaci&gt;=$D20,IF($O20&gt;=BI$9,INDIRECT("'"&amp;data!$B159&amp;"'!"&amp;$AO$8&amp;BI$10,TRUE),""),"")</f>
        <v/>
      </c>
      <c r="BJ20" s="155" t="str">
        <f ca="1">IF(celkem_formaci&gt;=$D20,IF($O20&gt;=BJ$9,INDIRECT("'"&amp;data!$B159&amp;"'!"&amp;$AN$8&amp;BJ$10,TRUE),""),"")</f>
        <v/>
      </c>
      <c r="BK20" s="155" t="str">
        <f ca="1">IF(celkem_formaci&gt;=$D20,IF($O20&gt;=BK$9,INDIRECT("'"&amp;data!$B159&amp;"'!"&amp;$AO$8&amp;BK$10,TRUE),""),"")</f>
        <v/>
      </c>
      <c r="BL20" s="155" t="str">
        <f ca="1">IF(celkem_formaci&gt;=$D20,IF($O20&gt;=BL$9,INDIRECT("'"&amp;data!$B159&amp;"'!"&amp;$AN$8&amp;BL$10,TRUE),""),"")</f>
        <v/>
      </c>
      <c r="BM20" s="155" t="str">
        <f ca="1">IF(celkem_formaci&gt;=$D20,IF($O20&gt;=BM$9,INDIRECT("'"&amp;data!$B159&amp;"'!"&amp;$AO$8&amp;BM$10,TRUE),""),"")</f>
        <v/>
      </c>
      <c r="BN20" s="155" t="str">
        <f ca="1">IF(celkem_formaci&gt;=$D20,IF($O20&gt;=BN$9,INDIRECT("'"&amp;data!$B159&amp;"'!"&amp;$AN$8&amp;BN$10,TRUE),""),"")</f>
        <v/>
      </c>
      <c r="BO20" s="155" t="str">
        <f ca="1">IF(celkem_formaci&gt;=$D20,IF($O20&gt;=BO$9,INDIRECT("'"&amp;data!$B159&amp;"'!"&amp;$AO$8&amp;BO$10,TRUE),""),"")</f>
        <v/>
      </c>
      <c r="BP20" s="155" t="str">
        <f ca="1">IF(celkem_formaci&gt;=$D20,IF($O20&gt;=BP$9,INDIRECT("'"&amp;data!$B159&amp;"'!"&amp;$AN$8&amp;BP$10,TRUE),""),"")</f>
        <v/>
      </c>
      <c r="BQ20" s="155" t="str">
        <f ca="1">IF(celkem_formaci&gt;=$D20,IF($O20&gt;=BQ$9,INDIRECT("'"&amp;data!$B159&amp;"'!"&amp;$AO$8&amp;BQ$10,TRUE),""),"")</f>
        <v/>
      </c>
      <c r="BR20" s="155" t="str">
        <f ca="1">IF(celkem_formaci&gt;=$D20,IF($O20&gt;=BR$9,INDIRECT("'"&amp;data!$B159&amp;"'!"&amp;$AN$8&amp;BR$10,TRUE),""),"")</f>
        <v/>
      </c>
      <c r="BS20" s="155" t="str">
        <f ca="1">IF(celkem_formaci&gt;=$D20,IF($O20&gt;=BS$9,INDIRECT("'"&amp;data!$B159&amp;"'!"&amp;$AO$8&amp;BS$10,TRUE),""),"")</f>
        <v/>
      </c>
      <c r="BT20" s="155" t="str">
        <f ca="1">IF(celkem_formaci&gt;=$D20,IF($O20&gt;=BT$9,INDIRECT("'"&amp;data!$B159&amp;"'!"&amp;$AN$8&amp;BT$10,TRUE),""),"")</f>
        <v/>
      </c>
      <c r="BU20" s="155" t="str">
        <f ca="1">IF(celkem_formaci&gt;=$D20,IF($O20&gt;=BU$9,INDIRECT("'"&amp;data!$B159&amp;"'!"&amp;$AO$8&amp;BU$10,TRUE),""),"")</f>
        <v/>
      </c>
      <c r="BV20" s="155" t="str">
        <f ca="1">IF(celkem_formaci&gt;=$D20,IF($O20&gt;=BV$9,INDIRECT("'"&amp;data!$B159&amp;"'!"&amp;$AN$8&amp;BV$10,TRUE),""),"")</f>
        <v/>
      </c>
      <c r="BW20" s="155" t="str">
        <f ca="1">IF(celkem_formaci&gt;=$D20,IF($O20&gt;=BW$9,INDIRECT("'"&amp;data!$B159&amp;"'!"&amp;$AO$8&amp;BW$10,TRUE),""),"")</f>
        <v/>
      </c>
      <c r="BX20" s="155" t="str">
        <f ca="1">IF(celkem_formaci&gt;=$D20,IF($O20&gt;=BX$9,INDIRECT("'"&amp;data!$B159&amp;"'!"&amp;$AN$8&amp;BX$10,TRUE),""),"")</f>
        <v/>
      </c>
      <c r="BY20" s="155" t="str">
        <f ca="1">IF(celkem_formaci&gt;=$D20,IF($O20&gt;=BY$9,INDIRECT("'"&amp;data!$B159&amp;"'!"&amp;$AO$8&amp;BY$10,TRUE),""),"")</f>
        <v/>
      </c>
      <c r="BZ20" s="155" t="str">
        <f ca="1">IF(celkem_formaci&gt;=$D20,IF($O20&gt;=BZ$9,INDIRECT("'"&amp;data!$B159&amp;"'!"&amp;$AN$8&amp;BZ$10,TRUE),""),"")</f>
        <v/>
      </c>
      <c r="CA20" s="155" t="str">
        <f ca="1">IF(celkem_formaci&gt;=$D20,IF($O20&gt;=CA$9,INDIRECT("'"&amp;data!$B159&amp;"'!"&amp;$AO$8&amp;CA$10,TRUE),""),"")</f>
        <v/>
      </c>
      <c r="CB20" s="155" t="str">
        <f ca="1">IF(celkem_formaci&gt;=$D20,IF($O20&gt;=CB$9,INDIRECT("'"&amp;data!$B159&amp;"'!"&amp;$AN$8&amp;CB$10,TRUE),""),"")</f>
        <v/>
      </c>
      <c r="CC20" s="155" t="str">
        <f ca="1">IF(celkem_formaci&gt;=$D20,IF($O20&gt;=CC$9,INDIRECT("'"&amp;data!$B159&amp;"'!"&amp;$AO$8&amp;CC$10,TRUE),""),"")</f>
        <v/>
      </c>
      <c r="CD20" s="155" t="str">
        <f ca="1">IF(celkem_formaci&gt;=$D20,IF($O20&gt;=CD$9,INDIRECT("'"&amp;data!$B159&amp;"'!"&amp;$AN$8&amp;CD$10,TRUE),""),"")</f>
        <v/>
      </c>
      <c r="CE20" s="155" t="str">
        <f ca="1">IF(celkem_formaci&gt;=$D20,IF($O20&gt;=CE$9,INDIRECT("'"&amp;data!$B159&amp;"'!"&amp;$AO$8&amp;CE$10,TRUE),""),"")</f>
        <v/>
      </c>
      <c r="CF20" s="155" t="str">
        <f ca="1">IF(celkem_formaci&gt;=$D20,IF($O20&gt;=CF$9,INDIRECT("'"&amp;data!$B159&amp;"'!"&amp;$AN$8&amp;CF$10,TRUE),""),"")</f>
        <v/>
      </c>
      <c r="CG20" s="155" t="str">
        <f ca="1">IF(celkem_formaci&gt;=$D20,IF($O20&gt;=CG$9,INDIRECT("'"&amp;data!$B159&amp;"'!"&amp;$AO$8&amp;CG$10,TRUE),""),"")</f>
        <v/>
      </c>
      <c r="CH20" s="155" t="str">
        <f ca="1">IF(celkem_formaci&gt;=$D20,IF($O20&gt;=CH$9,INDIRECT("'"&amp;data!$B159&amp;"'!"&amp;$AN$8&amp;CH$10,TRUE),""),"")</f>
        <v/>
      </c>
      <c r="CI20" s="155" t="str">
        <f ca="1">IF(celkem_formaci&gt;=$D20,IF($O20&gt;=CI$9,INDIRECT("'"&amp;data!$B159&amp;"'!"&amp;$AO$8&amp;CI$10,TRUE),""),"")</f>
        <v/>
      </c>
      <c r="CJ20" s="155" t="str">
        <f ca="1">IF(celkem_formaci&gt;=$D20,IF($O20&gt;=CJ$9,INDIRECT("'"&amp;data!$B159&amp;"'!"&amp;$AN$8&amp;CJ$10,TRUE),""),"")</f>
        <v/>
      </c>
      <c r="CK20" s="179" t="str">
        <f ca="1">IF(celkem_formaci&gt;=$D20,IF($O20&gt;=CK$9,INDIRECT("'"&amp;data!$B159&amp;"'!"&amp;$AO$8&amp;CK$10,TRUE),""),"")</f>
        <v/>
      </c>
      <c r="CL20" s="178" t="str">
        <f ca="1">IF(celkem_formaci&gt;=$D20,IF($O20&gt;=CL$9,INDIRECT("'"&amp;data!$B159&amp;"'!"&amp;$AP$8&amp;CL$10,TRUE),""),"")</f>
        <v/>
      </c>
      <c r="CM20" s="155" t="str">
        <f ca="1">IF(celkem_formaci&gt;=$D20,IF($O20&gt;=CM$9,INDIRECT("'"&amp;data!$B159&amp;"'!"&amp;$AP$8&amp;CM$10,TRUE),""),"")</f>
        <v/>
      </c>
      <c r="CN20" s="155" t="str">
        <f ca="1">IF(celkem_formaci&gt;=$D20,IF($O20&gt;=CN$9,INDIRECT("'"&amp;data!$B159&amp;"'!"&amp;$AP$8&amp;CN$10,TRUE),""),"")</f>
        <v/>
      </c>
      <c r="CO20" s="155" t="str">
        <f ca="1">IF(celkem_formaci&gt;=$D20,IF($O20&gt;=CO$9,INDIRECT("'"&amp;data!$B159&amp;"'!"&amp;$AP$8&amp;CO$10,TRUE),""),"")</f>
        <v/>
      </c>
      <c r="CP20" s="155" t="str">
        <f ca="1">IF(celkem_formaci&gt;=$D20,IF($O20&gt;=CP$9,INDIRECT("'"&amp;data!$B159&amp;"'!"&amp;$AP$8&amp;CP$10,TRUE),""),"")</f>
        <v/>
      </c>
      <c r="CQ20" s="155" t="str">
        <f ca="1">IF(celkem_formaci&gt;=$D20,IF($O20&gt;=CQ$9,INDIRECT("'"&amp;data!$B159&amp;"'!"&amp;$AP$8&amp;CQ$10,TRUE),""),"")</f>
        <v/>
      </c>
      <c r="CR20" s="155" t="str">
        <f ca="1">IF(celkem_formaci&gt;=$D20,IF($O20&gt;=CR$9,INDIRECT("'"&amp;data!$B159&amp;"'!"&amp;$AP$8&amp;CR$10,TRUE),""),"")</f>
        <v/>
      </c>
      <c r="CS20" s="155" t="str">
        <f ca="1">IF(celkem_formaci&gt;=$D20,IF($O20&gt;=CS$9,INDIRECT("'"&amp;data!$B159&amp;"'!"&amp;$AP$8&amp;CS$10,TRUE),""),"")</f>
        <v/>
      </c>
      <c r="CT20" s="155" t="str">
        <f ca="1">IF(celkem_formaci&gt;=$D20,IF($O20&gt;=CT$9,INDIRECT("'"&amp;data!$B159&amp;"'!"&amp;$AP$8&amp;CT$10,TRUE),""),"")</f>
        <v/>
      </c>
      <c r="CU20" s="155" t="str">
        <f ca="1">IF(celkem_formaci&gt;=$D20,IF($O20&gt;=CU$9,INDIRECT("'"&amp;data!$B159&amp;"'!"&amp;$AP$8&amp;CU$10,TRUE),""),"")</f>
        <v/>
      </c>
      <c r="CV20" s="155" t="str">
        <f ca="1">IF(celkem_formaci&gt;=$D20,IF($O20&gt;=CV$9,INDIRECT("'"&amp;data!$B159&amp;"'!"&amp;$AP$8&amp;CV$10,TRUE),""),"")</f>
        <v/>
      </c>
      <c r="CW20" s="155" t="str">
        <f ca="1">IF(celkem_formaci&gt;=$D20,IF($O20&gt;=CW$9,INDIRECT("'"&amp;data!$B159&amp;"'!"&amp;$AP$8&amp;CW$10,TRUE),""),"")</f>
        <v/>
      </c>
      <c r="CX20" s="155" t="str">
        <f ca="1">IF(celkem_formaci&gt;=$D20,IF($O20&gt;=CX$9,INDIRECT("'"&amp;data!$B159&amp;"'!"&amp;$AP$8&amp;CX$10,TRUE),""),"")</f>
        <v/>
      </c>
      <c r="CY20" s="155" t="str">
        <f ca="1">IF(celkem_formaci&gt;=$D20,IF($O20&gt;=CY$9,INDIRECT("'"&amp;data!$B159&amp;"'!"&amp;$AP$8&amp;CY$10,TRUE),""),"")</f>
        <v/>
      </c>
      <c r="CZ20" s="155" t="str">
        <f ca="1">IF(celkem_formaci&gt;=$D20,IF($O20&gt;=CZ$9,INDIRECT("'"&amp;data!$B159&amp;"'!"&amp;$AP$8&amp;CZ$10,TRUE),""),"")</f>
        <v/>
      </c>
      <c r="DA20" s="155" t="str">
        <f ca="1">IF(celkem_formaci&gt;=$D20,IF($O20&gt;=DA$9,INDIRECT("'"&amp;data!$B159&amp;"'!"&amp;$AP$8&amp;DA$10,TRUE),""),"")</f>
        <v/>
      </c>
      <c r="DB20" s="155" t="str">
        <f ca="1">IF(celkem_formaci&gt;=$D20,IF($O20&gt;=DB$9,INDIRECT("'"&amp;data!$B159&amp;"'!"&amp;$AP$8&amp;DB$10,TRUE),""),"")</f>
        <v/>
      </c>
      <c r="DC20" s="155" t="str">
        <f ca="1">IF(celkem_formaci&gt;=$D20,IF($O20&gt;=DC$9,INDIRECT("'"&amp;data!$B159&amp;"'!"&amp;$AP$8&amp;DC$10,TRUE),""),"")</f>
        <v/>
      </c>
      <c r="DD20" s="155" t="str">
        <f ca="1">IF(celkem_formaci&gt;=$D20,IF($O20&gt;=DD$9,INDIRECT("'"&amp;data!$B159&amp;"'!"&amp;$AP$8&amp;DD$10,TRUE),""),"")</f>
        <v/>
      </c>
      <c r="DE20" s="155" t="str">
        <f ca="1">IF(celkem_formaci&gt;=$D20,IF($O20&gt;=DE$9,INDIRECT("'"&amp;data!$B159&amp;"'!"&amp;$AP$8&amp;DE$10,TRUE),""),"")</f>
        <v/>
      </c>
      <c r="DF20" s="155" t="str">
        <f ca="1">IF(celkem_formaci&gt;=$D20,IF($O20&gt;=DF$9,INDIRECT("'"&amp;data!$B159&amp;"'!"&amp;$AP$8&amp;DF$10,TRUE),""),"")</f>
        <v/>
      </c>
      <c r="DG20" s="155" t="str">
        <f ca="1">IF(celkem_formaci&gt;=$D20,IF($O20&gt;=DG$9,INDIRECT("'"&amp;data!$B159&amp;"'!"&amp;$AP$8&amp;DG$10,TRUE),""),"")</f>
        <v/>
      </c>
      <c r="DH20" s="155" t="str">
        <f ca="1">IF(celkem_formaci&gt;=$D20,IF($O20&gt;=DH$9,INDIRECT("'"&amp;data!$B159&amp;"'!"&amp;$AP$8&amp;DH$10,TRUE),""),"")</f>
        <v/>
      </c>
      <c r="DI20" s="155" t="str">
        <f ca="1">IF(celkem_formaci&gt;=$D20,IF($O20&gt;=DI$9,INDIRECT("'"&amp;data!$B159&amp;"'!"&amp;$AP$8&amp;DI$10,TRUE),""),"")</f>
        <v/>
      </c>
      <c r="DJ20" s="179" t="str">
        <f ca="1">IF(celkem_formaci&gt;=$D20,IF($O20&gt;=DJ$9,INDIRECT("'"&amp;data!$B159&amp;"'!"&amp;$AP$8&amp;DJ$10,TRUE),""),"")</f>
        <v/>
      </c>
      <c r="DK20" s="178" t="str">
        <f ca="1">IF(celkem_formaci&gt;=$D20,IF($O20&gt;=DK$9,INDIRECT("'"&amp;data!$B159&amp;"'!"&amp;$AQ$8&amp;DK$10,TRUE),""),"")</f>
        <v/>
      </c>
      <c r="DL20" s="155" t="str">
        <f ca="1">IF(celkem_formaci&gt;=$D20,IF($O20&gt;=DL$9,INDIRECT("'"&amp;data!$B159&amp;"'!"&amp;$AQ$8&amp;DL$10,TRUE),""),"")</f>
        <v/>
      </c>
      <c r="DM20" s="155" t="str">
        <f ca="1">IF(celkem_formaci&gt;=$D20,IF($O20&gt;=DM$9,INDIRECT("'"&amp;data!$B159&amp;"'!"&amp;$AQ$8&amp;DM$10,TRUE),""),"")</f>
        <v/>
      </c>
      <c r="DN20" s="155" t="str">
        <f ca="1">IF(celkem_formaci&gt;=$D20,IF($O20&gt;=DN$9,INDIRECT("'"&amp;data!$B159&amp;"'!"&amp;$AQ$8&amp;DN$10,TRUE),""),"")</f>
        <v/>
      </c>
      <c r="DO20" s="155" t="str">
        <f ca="1">IF(celkem_formaci&gt;=$D20,IF($O20&gt;=DO$9,INDIRECT("'"&amp;data!$B159&amp;"'!"&amp;$AQ$8&amp;DO$10,TRUE),""),"")</f>
        <v/>
      </c>
      <c r="DP20" s="155" t="str">
        <f ca="1">IF(celkem_formaci&gt;=$D20,IF($O20&gt;=DP$9,INDIRECT("'"&amp;data!$B159&amp;"'!"&amp;$AQ$8&amp;DP$10,TRUE),""),"")</f>
        <v/>
      </c>
      <c r="DQ20" s="155" t="str">
        <f ca="1">IF(celkem_formaci&gt;=$D20,IF($O20&gt;=DQ$9,INDIRECT("'"&amp;data!$B159&amp;"'!"&amp;$AQ$8&amp;DQ$10,TRUE),""),"")</f>
        <v/>
      </c>
      <c r="DR20" s="155" t="str">
        <f ca="1">IF(celkem_formaci&gt;=$D20,IF($O20&gt;=DR$9,INDIRECT("'"&amp;data!$B159&amp;"'!"&amp;$AQ$8&amp;DR$10,TRUE),""),"")</f>
        <v/>
      </c>
      <c r="DS20" s="155" t="str">
        <f ca="1">IF(celkem_formaci&gt;=$D20,IF($O20&gt;=DS$9,INDIRECT("'"&amp;data!$B159&amp;"'!"&amp;$AQ$8&amp;DS$10,TRUE),""),"")</f>
        <v/>
      </c>
      <c r="DT20" s="155" t="str">
        <f ca="1">IF(celkem_formaci&gt;=$D20,IF($O20&gt;=DT$9,INDIRECT("'"&amp;data!$B159&amp;"'!"&amp;$AQ$8&amp;DT$10,TRUE),""),"")</f>
        <v/>
      </c>
      <c r="DU20" s="155" t="str">
        <f ca="1">IF(celkem_formaci&gt;=$D20,IF($O20&gt;=DU$9,INDIRECT("'"&amp;data!$B159&amp;"'!"&amp;$AQ$8&amp;DU$10,TRUE),""),"")</f>
        <v/>
      </c>
      <c r="DV20" s="155" t="str">
        <f ca="1">IF(celkem_formaci&gt;=$D20,IF($O20&gt;=DV$9,INDIRECT("'"&amp;data!$B159&amp;"'!"&amp;$AQ$8&amp;DV$10,TRUE),""),"")</f>
        <v/>
      </c>
      <c r="DW20" s="155" t="str">
        <f ca="1">IF(celkem_formaci&gt;=$D20,IF($O20&gt;=DW$9,INDIRECT("'"&amp;data!$B159&amp;"'!"&amp;$AQ$8&amp;DW$10,TRUE),""),"")</f>
        <v/>
      </c>
      <c r="DX20" s="155" t="str">
        <f ca="1">IF(celkem_formaci&gt;=$D20,IF($O20&gt;=DX$9,INDIRECT("'"&amp;data!$B159&amp;"'!"&amp;$AQ$8&amp;DX$10,TRUE),""),"")</f>
        <v/>
      </c>
      <c r="DY20" s="155" t="str">
        <f ca="1">IF(celkem_formaci&gt;=$D20,IF($O20&gt;=DY$9,INDIRECT("'"&amp;data!$B159&amp;"'!"&amp;$AQ$8&amp;DY$10,TRUE),""),"")</f>
        <v/>
      </c>
      <c r="DZ20" s="155" t="str">
        <f ca="1">IF(celkem_formaci&gt;=$D20,IF($O20&gt;=DZ$9,INDIRECT("'"&amp;data!$B159&amp;"'!"&amp;$AQ$8&amp;DZ$10,TRUE),""),"")</f>
        <v/>
      </c>
      <c r="EA20" s="155" t="str">
        <f ca="1">IF(celkem_formaci&gt;=$D20,IF($O20&gt;=EA$9,INDIRECT("'"&amp;data!$B159&amp;"'!"&amp;$AQ$8&amp;EA$10,TRUE),""),"")</f>
        <v/>
      </c>
      <c r="EB20" s="155" t="str">
        <f ca="1">IF(celkem_formaci&gt;=$D20,IF($O20&gt;=EB$9,INDIRECT("'"&amp;data!$B159&amp;"'!"&amp;$AQ$8&amp;EB$10,TRUE),""),"")</f>
        <v/>
      </c>
      <c r="EC20" s="155" t="str">
        <f ca="1">IF(celkem_formaci&gt;=$D20,IF($O20&gt;=EC$9,INDIRECT("'"&amp;data!$B159&amp;"'!"&amp;$AQ$8&amp;EC$10,TRUE),""),"")</f>
        <v/>
      </c>
      <c r="ED20" s="155" t="str">
        <f ca="1">IF(celkem_formaci&gt;=$D20,IF($O20&gt;=ED$9,INDIRECT("'"&amp;data!$B159&amp;"'!"&amp;$AQ$8&amp;ED$10,TRUE),""),"")</f>
        <v/>
      </c>
      <c r="EE20" s="155" t="str">
        <f ca="1">IF(celkem_formaci&gt;=$D20,IF($O20&gt;=EE$9,INDIRECT("'"&amp;data!$B159&amp;"'!"&amp;$AQ$8&amp;EE$10,TRUE),""),"")</f>
        <v/>
      </c>
      <c r="EF20" s="155" t="str">
        <f ca="1">IF(celkem_formaci&gt;=$D20,IF($O20&gt;=EF$9,INDIRECT("'"&amp;data!$B159&amp;"'!"&amp;$AQ$8&amp;EF$10,TRUE),""),"")</f>
        <v/>
      </c>
      <c r="EG20" s="155" t="str">
        <f ca="1">IF(celkem_formaci&gt;=$D20,IF($O20&gt;=EG$9,INDIRECT("'"&amp;data!$B159&amp;"'!"&amp;$AQ$8&amp;EG$10,TRUE),""),"")</f>
        <v/>
      </c>
      <c r="EH20" s="155" t="str">
        <f ca="1">IF(celkem_formaci&gt;=$D20,IF($O20&gt;=EH$9,INDIRECT("'"&amp;data!$B159&amp;"'!"&amp;$AQ$8&amp;EH$10,TRUE),""),"")</f>
        <v/>
      </c>
      <c r="EI20" s="179" t="str">
        <f ca="1">IF(celkem_formaci&gt;=$D20,IF($O20&gt;=EI$9,INDIRECT("'"&amp;data!$B159&amp;"'!"&amp;$AQ$8&amp;EI$10,TRUE),""),"")</f>
        <v/>
      </c>
      <c r="EJ20" s="177" t="str">
        <f t="shared" si="142"/>
        <v/>
      </c>
      <c r="EK20" s="155" t="str">
        <f t="shared" si="143"/>
        <v/>
      </c>
      <c r="EL20" s="155" t="str">
        <f t="shared" si="144"/>
        <v/>
      </c>
      <c r="EM20" s="155" t="str">
        <f t="shared" si="145"/>
        <v/>
      </c>
      <c r="EN20" s="155" t="str">
        <f t="shared" si="146"/>
        <v/>
      </c>
      <c r="EO20" s="155" t="str">
        <f t="shared" si="147"/>
        <v/>
      </c>
      <c r="EP20" s="155" t="str">
        <f t="shared" si="148"/>
        <v/>
      </c>
      <c r="EQ20" s="155" t="str">
        <f t="shared" si="149"/>
        <v/>
      </c>
      <c r="ER20" s="155" t="str">
        <f t="shared" si="150"/>
        <v/>
      </c>
      <c r="ES20" s="155" t="str">
        <f t="shared" si="151"/>
        <v/>
      </c>
      <c r="ET20" s="155" t="str">
        <f t="shared" si="152"/>
        <v/>
      </c>
      <c r="EU20" s="155" t="str">
        <f t="shared" si="153"/>
        <v/>
      </c>
      <c r="EV20" s="155" t="str">
        <f t="shared" si="154"/>
        <v/>
      </c>
      <c r="EW20" s="155" t="str">
        <f t="shared" si="155"/>
        <v/>
      </c>
      <c r="EX20" s="155" t="str">
        <f t="shared" si="156"/>
        <v/>
      </c>
      <c r="EY20" s="155" t="str">
        <f t="shared" si="157"/>
        <v/>
      </c>
      <c r="EZ20" s="155" t="str">
        <f t="shared" si="158"/>
        <v/>
      </c>
      <c r="FA20" s="155" t="str">
        <f t="shared" si="159"/>
        <v/>
      </c>
      <c r="FB20" s="155" t="str">
        <f t="shared" si="160"/>
        <v/>
      </c>
      <c r="FC20" s="155" t="str">
        <f t="shared" si="161"/>
        <v/>
      </c>
      <c r="FD20" s="155" t="str">
        <f t="shared" si="162"/>
        <v/>
      </c>
      <c r="FE20" s="155" t="str">
        <f t="shared" si="163"/>
        <v/>
      </c>
      <c r="FF20" s="155" t="str">
        <f t="shared" si="164"/>
        <v/>
      </c>
      <c r="FG20" s="155" t="str">
        <f t="shared" si="165"/>
        <v/>
      </c>
      <c r="FH20" s="180" t="str">
        <f t="shared" si="166"/>
        <v/>
      </c>
      <c r="FI20" s="181" t="str">
        <f t="shared" si="128"/>
        <v/>
      </c>
      <c r="FJ20" s="135"/>
    </row>
    <row r="21" spans="2:166" ht="15" thickBot="1" x14ac:dyDescent="0.35">
      <c r="B21" s="128" t="str">
        <f ca="1">IF(celkem_formaci&gt;=D21,IF(AND((INDIRECT("'"&amp;data!B160&amp;"'!"&amp;ADDRESS(ROW('Přihláška č. 1'!$F$8),COLUMN('Přihláška č. 1'!$F$8),4),TRUE))=list_ok,COUNTIF(AA21:CK21,0)=0),"OK","ERR"),"")</f>
        <v/>
      </c>
      <c r="C21" s="255" t="str">
        <f t="shared" si="167"/>
        <v>...10!</v>
      </c>
      <c r="D21" s="128">
        <v>10</v>
      </c>
      <c r="E21" s="250" t="str">
        <f t="shared" si="84"/>
        <v/>
      </c>
      <c r="F21" s="201"/>
      <c r="G21" s="200"/>
      <c r="H21" s="204"/>
      <c r="I21" s="156" t="str">
        <f t="shared" si="129"/>
        <v/>
      </c>
      <c r="J21" s="155" t="str">
        <f t="shared" si="130"/>
        <v/>
      </c>
      <c r="K21" s="159"/>
      <c r="L21" s="243" t="str" cm="1">
        <f t="array" aca="1" ref="L21" ca="1">IF(celkem_formaci&gt;=D21,INDIRECT("'"&amp;data!B160&amp;"'!"&amp;ADDRESS(ROW('Přihláška č. 1'!$D$12),COLUMN('Přihláška č. 1'!$D$12),4),TRUE),"")</f>
        <v/>
      </c>
      <c r="M21" s="157" t="str">
        <f t="shared" si="131"/>
        <v/>
      </c>
      <c r="N21" s="158" t="str">
        <f t="shared" si="132"/>
        <v/>
      </c>
      <c r="O21" s="178" t="str" cm="1">
        <f t="array" aca="1" ref="O21" ca="1">IF(celkem_formaci&gt;=D21,INDIRECT("'"&amp;data!B160&amp;"'!"&amp;ADDRESS(ROW('Přihláška č. 1'!$D$6),COLUMN('Přihláška č. 1'!$D$6),4),TRUE),"")</f>
        <v/>
      </c>
      <c r="P21" s="155" t="str">
        <f ca="1">IF(celkem_formaci&gt;=D21,COUNTIF(INDIRECT("'"&amp;data!B160&amp;"'!"&amp;ADDRESS(ROW('Přihláška č. 1'!$E$9),COLUMN('Přihláška č. 1'!$E$9),4),TRUE),"*")+COUNTIF(INDIRECT("'"&amp;data!B160&amp;"'!"&amp;ADDRESS(ROW('Přihláška č. 1'!$E$10),COLUMN('Přihláška č. 1'!$E$10),4),TRUE),"*"),"")</f>
        <v/>
      </c>
      <c r="Q21" s="155" t="str">
        <f t="shared" si="133"/>
        <v/>
      </c>
      <c r="R21" s="155" t="str">
        <f t="shared" si="134"/>
        <v/>
      </c>
      <c r="S21" s="179" t="str">
        <f t="shared" si="135"/>
        <v/>
      </c>
      <c r="T21" s="178" t="str" cm="1">
        <f t="array" aca="1" ref="T21" ca="1">IF(celkem_formaci&gt;=D21,INDIRECT("'"&amp;data!B160&amp;"'!"&amp;ADDRESS(ROW('Přihláška č. 1'!$D$4),COLUMN('Přihláška č. 1'!$D$4),4),TRUE),"")</f>
        <v/>
      </c>
      <c r="U21" s="155" t="str" cm="1">
        <f t="array" aca="1" ref="U21" ca="1">IF(celkem_formaci&gt;=D21,INDIRECT("'"&amp;data!B160&amp;"'!"&amp;ADDRESS(ROW('Přihláška č. 1'!$D$13),COLUMN('Přihláška č. 1'!$D$13),4),TRUE),"")</f>
        <v/>
      </c>
      <c r="V21" s="155" t="str" cm="1">
        <f t="array" aca="1" ref="V21" ca="1">IF(celkem_formaci&gt;=D21,INDIRECT("'"&amp;data!B160&amp;"'!"&amp;ADDRESS(ROW('Přihláška č. 1'!$D$5),COLUMN('Přihláška č. 1'!$D$5),4),TRUE),"")</f>
        <v/>
      </c>
      <c r="W21" s="155" t="str">
        <f ca="1">IF(celkem_formaci&gt;=D21,IF(INDIRECT("'"&amp;data!B160&amp;"'!"&amp;ADDRESS(ROW('Přihláška č. 1'!$D$8),COLUMN('Přihláška č. 1'!$D$8),4),TRUE)="","",INDIRECT("'"&amp;data!B160&amp;"'!"&amp;ADDRESS(ROW('Přihláška č. 1'!$D$8),COLUMN('Přihláška č. 1'!$D$8),4),TRUE)),"")</f>
        <v/>
      </c>
      <c r="X21" s="184" t="str">
        <f ca="1">IF(celkem_formaci&gt;=D21,INDIRECT("'"&amp;data!B160&amp;"'!"&amp;ADDRESS(ROW('Přihláška č. 1'!$D$7),COLUMN('Přihláška č. 1'!$D$7),4),TRUE)/60,"")</f>
        <v/>
      </c>
      <c r="Y21" s="182"/>
      <c r="Z21" s="175"/>
      <c r="AA21" s="178" t="str">
        <f ca="1">IF(celkem_formaci&gt;=D21,IF(P21&gt;=1,INDIRECT("'"&amp;data!B160&amp;"'!"&amp;ADDRESS(ROW('Přihláška č. 1'!$E$9),COLUMN('Přihláška č. 1'!$E$9),4),TRUE),""),"")</f>
        <v/>
      </c>
      <c r="AB21" s="155" t="str" cm="1">
        <f t="array" aca="1" ref="AB21" ca="1">IF(celkem_formaci&gt;=D21,IF(P21&gt;=2,INDIRECT("'"&amp;data!B160&amp;"'!"&amp;ADDRESS(ROW('Přihláška č. 1'!$E$10),COLUMN('Přihláška č. 1'!$E$10),4),TRUE),""),"")</f>
        <v/>
      </c>
      <c r="AC21" s="155" t="str">
        <f t="shared" si="136"/>
        <v/>
      </c>
      <c r="AD21" s="179" t="str">
        <f t="shared" si="137"/>
        <v/>
      </c>
      <c r="AE21" s="178" t="str">
        <f t="shared" si="94"/>
        <v/>
      </c>
      <c r="AF21" s="155" t="str">
        <f t="shared" si="138"/>
        <v/>
      </c>
      <c r="AG21" s="155" t="str">
        <f t="shared" si="139"/>
        <v/>
      </c>
      <c r="AH21" s="155" t="str">
        <f t="shared" si="97"/>
        <v/>
      </c>
      <c r="AI21" s="155" t="str">
        <f t="shared" si="140"/>
        <v/>
      </c>
      <c r="AJ21" s="180" t="str">
        <f t="shared" si="141"/>
        <v/>
      </c>
      <c r="AK21" s="155" t="str">
        <f t="shared" si="100"/>
        <v/>
      </c>
      <c r="AL21" s="155" t="str">
        <f t="shared" si="101"/>
        <v/>
      </c>
      <c r="AM21" s="186" t="str">
        <f t="shared" si="102"/>
        <v/>
      </c>
      <c r="AN21" s="178" t="str">
        <f ca="1">IF(celkem_formaci&gt;=$D21,IF($O21&gt;=AN$9,INDIRECT("'"&amp;data!$B160&amp;"'!"&amp;$AN$8&amp;AN$10,TRUE),""),"")</f>
        <v/>
      </c>
      <c r="AO21" s="155" t="str">
        <f ca="1">IF(celkem_formaci&gt;=$D21,IF($O21&gt;=AO$9,INDIRECT("'"&amp;data!$B160&amp;"'!"&amp;$AO$8&amp;AO$10,TRUE),""),"")</f>
        <v/>
      </c>
      <c r="AP21" s="155" t="str">
        <f ca="1">IF(celkem_formaci&gt;=$D21,IF($O21&gt;=AP$9,INDIRECT("'"&amp;data!$B160&amp;"'!"&amp;$AN$8&amp;AP$10,TRUE),""),"")</f>
        <v/>
      </c>
      <c r="AQ21" s="155" t="str">
        <f ca="1">IF(celkem_formaci&gt;=$D21,IF($O21&gt;=AQ$9,INDIRECT("'"&amp;data!$B160&amp;"'!"&amp;$AO$8&amp;AQ$10,TRUE),""),"")</f>
        <v/>
      </c>
      <c r="AR21" s="155" t="str">
        <f ca="1">IF(celkem_formaci&gt;=$D21,IF($O21&gt;=AR$9,INDIRECT("'"&amp;data!$B160&amp;"'!"&amp;$AN$8&amp;AR$10,TRUE),""),"")</f>
        <v/>
      </c>
      <c r="AS21" s="155" t="str">
        <f ca="1">IF(celkem_formaci&gt;=$D21,IF($O21&gt;=AS$9,INDIRECT("'"&amp;data!$B160&amp;"'!"&amp;$AO$8&amp;AS$10,TRUE),""),"")</f>
        <v/>
      </c>
      <c r="AT21" s="155" t="str">
        <f ca="1">IF(celkem_formaci&gt;=$D21,IF($O21&gt;=AT$9,INDIRECT("'"&amp;data!$B160&amp;"'!"&amp;$AN$8&amp;AT$10,TRUE),""),"")</f>
        <v/>
      </c>
      <c r="AU21" s="155" t="str">
        <f ca="1">IF(celkem_formaci&gt;=$D21,IF($O21&gt;=AU$9,INDIRECT("'"&amp;data!$B160&amp;"'!"&amp;$AO$8&amp;AU$10,TRUE),""),"")</f>
        <v/>
      </c>
      <c r="AV21" s="155" t="str">
        <f ca="1">IF(celkem_formaci&gt;=$D21,IF($O21&gt;=AV$9,INDIRECT("'"&amp;data!$B160&amp;"'!"&amp;$AN$8&amp;AV$10,TRUE),""),"")</f>
        <v/>
      </c>
      <c r="AW21" s="155" t="str">
        <f ca="1">IF(celkem_formaci&gt;=$D21,IF($O21&gt;=AW$9,INDIRECT("'"&amp;data!$B160&amp;"'!"&amp;$AO$8&amp;AW$10,TRUE),""),"")</f>
        <v/>
      </c>
      <c r="AX21" s="155" t="str">
        <f ca="1">IF(celkem_formaci&gt;=$D21,IF($O21&gt;=AX$9,INDIRECT("'"&amp;data!$B160&amp;"'!"&amp;$AN$8&amp;AX$10,TRUE),""),"")</f>
        <v/>
      </c>
      <c r="AY21" s="155" t="str">
        <f ca="1">IF(celkem_formaci&gt;=$D21,IF($O21&gt;=AY$9,INDIRECT("'"&amp;data!$B160&amp;"'!"&amp;$AO$8&amp;AY$10,TRUE),""),"")</f>
        <v/>
      </c>
      <c r="AZ21" s="155" t="str">
        <f ca="1">IF(celkem_formaci&gt;=$D21,IF($O21&gt;=AZ$9,INDIRECT("'"&amp;data!$B160&amp;"'!"&amp;$AN$8&amp;AZ$10,TRUE),""),"")</f>
        <v/>
      </c>
      <c r="BA21" s="155" t="str">
        <f ca="1">IF(celkem_formaci&gt;=$D21,IF($O21&gt;=BA$9,INDIRECT("'"&amp;data!$B160&amp;"'!"&amp;$AO$8&amp;BA$10,TRUE),""),"")</f>
        <v/>
      </c>
      <c r="BB21" s="155" t="str">
        <f ca="1">IF(celkem_formaci&gt;=$D21,IF($O21&gt;=BB$9,INDIRECT("'"&amp;data!$B160&amp;"'!"&amp;$AN$8&amp;BB$10,TRUE),""),"")</f>
        <v/>
      </c>
      <c r="BC21" s="155" t="str">
        <f ca="1">IF(celkem_formaci&gt;=$D21,IF($O21&gt;=BC$9,INDIRECT("'"&amp;data!$B160&amp;"'!"&amp;$AO$8&amp;BC$10,TRUE),""),"")</f>
        <v/>
      </c>
      <c r="BD21" s="155" t="str">
        <f ca="1">IF(celkem_formaci&gt;=$D21,IF($O21&gt;=BD$9,INDIRECT("'"&amp;data!$B160&amp;"'!"&amp;$AN$8&amp;BD$10,TRUE),""),"")</f>
        <v/>
      </c>
      <c r="BE21" s="155" t="str">
        <f ca="1">IF(celkem_formaci&gt;=$D21,IF($O21&gt;=BE$9,INDIRECT("'"&amp;data!$B160&amp;"'!"&amp;$AO$8&amp;BE$10,TRUE),""),"")</f>
        <v/>
      </c>
      <c r="BF21" s="155" t="str">
        <f ca="1">IF(celkem_formaci&gt;=$D21,IF($O21&gt;=BF$9,INDIRECT("'"&amp;data!$B160&amp;"'!"&amp;$AN$8&amp;BF$10,TRUE),""),"")</f>
        <v/>
      </c>
      <c r="BG21" s="155" t="str">
        <f ca="1">IF(celkem_formaci&gt;=$D21,IF($O21&gt;=BG$9,INDIRECT("'"&amp;data!$B160&amp;"'!"&amp;$AO$8&amp;BG$10,TRUE),""),"")</f>
        <v/>
      </c>
      <c r="BH21" s="155" t="str">
        <f ca="1">IF(celkem_formaci&gt;=$D21,IF($O21&gt;=BH$9,INDIRECT("'"&amp;data!$B160&amp;"'!"&amp;$AN$8&amp;BH$10,TRUE),""),"")</f>
        <v/>
      </c>
      <c r="BI21" s="155" t="str">
        <f ca="1">IF(celkem_formaci&gt;=$D21,IF($O21&gt;=BI$9,INDIRECT("'"&amp;data!$B160&amp;"'!"&amp;$AO$8&amp;BI$10,TRUE),""),"")</f>
        <v/>
      </c>
      <c r="BJ21" s="155" t="str">
        <f ca="1">IF(celkem_formaci&gt;=$D21,IF($O21&gt;=BJ$9,INDIRECT("'"&amp;data!$B160&amp;"'!"&amp;$AN$8&amp;BJ$10,TRUE),""),"")</f>
        <v/>
      </c>
      <c r="BK21" s="155" t="str">
        <f ca="1">IF(celkem_formaci&gt;=$D21,IF($O21&gt;=BK$9,INDIRECT("'"&amp;data!$B160&amp;"'!"&amp;$AO$8&amp;BK$10,TRUE),""),"")</f>
        <v/>
      </c>
      <c r="BL21" s="155" t="str">
        <f ca="1">IF(celkem_formaci&gt;=$D21,IF($O21&gt;=BL$9,INDIRECT("'"&amp;data!$B160&amp;"'!"&amp;$AN$8&amp;BL$10,TRUE),""),"")</f>
        <v/>
      </c>
      <c r="BM21" s="155" t="str">
        <f ca="1">IF(celkem_formaci&gt;=$D21,IF($O21&gt;=BM$9,INDIRECT("'"&amp;data!$B160&amp;"'!"&amp;$AO$8&amp;BM$10,TRUE),""),"")</f>
        <v/>
      </c>
      <c r="BN21" s="155" t="str">
        <f ca="1">IF(celkem_formaci&gt;=$D21,IF($O21&gt;=BN$9,INDIRECT("'"&amp;data!$B160&amp;"'!"&amp;$AN$8&amp;BN$10,TRUE),""),"")</f>
        <v/>
      </c>
      <c r="BO21" s="155" t="str">
        <f ca="1">IF(celkem_formaci&gt;=$D21,IF($O21&gt;=BO$9,INDIRECT("'"&amp;data!$B160&amp;"'!"&amp;$AO$8&amp;BO$10,TRUE),""),"")</f>
        <v/>
      </c>
      <c r="BP21" s="155" t="str">
        <f ca="1">IF(celkem_formaci&gt;=$D21,IF($O21&gt;=BP$9,INDIRECT("'"&amp;data!$B160&amp;"'!"&amp;$AN$8&amp;BP$10,TRUE),""),"")</f>
        <v/>
      </c>
      <c r="BQ21" s="155" t="str">
        <f ca="1">IF(celkem_formaci&gt;=$D21,IF($O21&gt;=BQ$9,INDIRECT("'"&amp;data!$B160&amp;"'!"&amp;$AO$8&amp;BQ$10,TRUE),""),"")</f>
        <v/>
      </c>
      <c r="BR21" s="155" t="str">
        <f ca="1">IF(celkem_formaci&gt;=$D21,IF($O21&gt;=BR$9,INDIRECT("'"&amp;data!$B160&amp;"'!"&amp;$AN$8&amp;BR$10,TRUE),""),"")</f>
        <v/>
      </c>
      <c r="BS21" s="155" t="str">
        <f ca="1">IF(celkem_formaci&gt;=$D21,IF($O21&gt;=BS$9,INDIRECT("'"&amp;data!$B160&amp;"'!"&amp;$AO$8&amp;BS$10,TRUE),""),"")</f>
        <v/>
      </c>
      <c r="BT21" s="155" t="str">
        <f ca="1">IF(celkem_formaci&gt;=$D21,IF($O21&gt;=BT$9,INDIRECT("'"&amp;data!$B160&amp;"'!"&amp;$AN$8&amp;BT$10,TRUE),""),"")</f>
        <v/>
      </c>
      <c r="BU21" s="155" t="str">
        <f ca="1">IF(celkem_formaci&gt;=$D21,IF($O21&gt;=BU$9,INDIRECT("'"&amp;data!$B160&amp;"'!"&amp;$AO$8&amp;BU$10,TRUE),""),"")</f>
        <v/>
      </c>
      <c r="BV21" s="155" t="str">
        <f ca="1">IF(celkem_formaci&gt;=$D21,IF($O21&gt;=BV$9,INDIRECT("'"&amp;data!$B160&amp;"'!"&amp;$AN$8&amp;BV$10,TRUE),""),"")</f>
        <v/>
      </c>
      <c r="BW21" s="155" t="str">
        <f ca="1">IF(celkem_formaci&gt;=$D21,IF($O21&gt;=BW$9,INDIRECT("'"&amp;data!$B160&amp;"'!"&amp;$AO$8&amp;BW$10,TRUE),""),"")</f>
        <v/>
      </c>
      <c r="BX21" s="155" t="str">
        <f ca="1">IF(celkem_formaci&gt;=$D21,IF($O21&gt;=BX$9,INDIRECT("'"&amp;data!$B160&amp;"'!"&amp;$AN$8&amp;BX$10,TRUE),""),"")</f>
        <v/>
      </c>
      <c r="BY21" s="155" t="str">
        <f ca="1">IF(celkem_formaci&gt;=$D21,IF($O21&gt;=BY$9,INDIRECT("'"&amp;data!$B160&amp;"'!"&amp;$AO$8&amp;BY$10,TRUE),""),"")</f>
        <v/>
      </c>
      <c r="BZ21" s="155" t="str">
        <f ca="1">IF(celkem_formaci&gt;=$D21,IF($O21&gt;=BZ$9,INDIRECT("'"&amp;data!$B160&amp;"'!"&amp;$AN$8&amp;BZ$10,TRUE),""),"")</f>
        <v/>
      </c>
      <c r="CA21" s="155" t="str">
        <f ca="1">IF(celkem_formaci&gt;=$D21,IF($O21&gt;=CA$9,INDIRECT("'"&amp;data!$B160&amp;"'!"&amp;$AO$8&amp;CA$10,TRUE),""),"")</f>
        <v/>
      </c>
      <c r="CB21" s="155" t="str">
        <f ca="1">IF(celkem_formaci&gt;=$D21,IF($O21&gt;=CB$9,INDIRECT("'"&amp;data!$B160&amp;"'!"&amp;$AN$8&amp;CB$10,TRUE),""),"")</f>
        <v/>
      </c>
      <c r="CC21" s="155" t="str">
        <f ca="1">IF(celkem_formaci&gt;=$D21,IF($O21&gt;=CC$9,INDIRECT("'"&amp;data!$B160&amp;"'!"&amp;$AO$8&amp;CC$10,TRUE),""),"")</f>
        <v/>
      </c>
      <c r="CD21" s="155" t="str">
        <f ca="1">IF(celkem_formaci&gt;=$D21,IF($O21&gt;=CD$9,INDIRECT("'"&amp;data!$B160&amp;"'!"&amp;$AN$8&amp;CD$10,TRUE),""),"")</f>
        <v/>
      </c>
      <c r="CE21" s="155" t="str">
        <f ca="1">IF(celkem_formaci&gt;=$D21,IF($O21&gt;=CE$9,INDIRECT("'"&amp;data!$B160&amp;"'!"&amp;$AO$8&amp;CE$10,TRUE),""),"")</f>
        <v/>
      </c>
      <c r="CF21" s="155" t="str">
        <f ca="1">IF(celkem_formaci&gt;=$D21,IF($O21&gt;=CF$9,INDIRECT("'"&amp;data!$B160&amp;"'!"&amp;$AN$8&amp;CF$10,TRUE),""),"")</f>
        <v/>
      </c>
      <c r="CG21" s="155" t="str">
        <f ca="1">IF(celkem_formaci&gt;=$D21,IF($O21&gt;=CG$9,INDIRECT("'"&amp;data!$B160&amp;"'!"&amp;$AO$8&amp;CG$10,TRUE),""),"")</f>
        <v/>
      </c>
      <c r="CH21" s="155" t="str">
        <f ca="1">IF(celkem_formaci&gt;=$D21,IF($O21&gt;=CH$9,INDIRECT("'"&amp;data!$B160&amp;"'!"&amp;$AN$8&amp;CH$10,TRUE),""),"")</f>
        <v/>
      </c>
      <c r="CI21" s="155" t="str">
        <f ca="1">IF(celkem_formaci&gt;=$D21,IF($O21&gt;=CI$9,INDIRECT("'"&amp;data!$B160&amp;"'!"&amp;$AO$8&amp;CI$10,TRUE),""),"")</f>
        <v/>
      </c>
      <c r="CJ21" s="155" t="str">
        <f ca="1">IF(celkem_formaci&gt;=$D21,IF($O21&gt;=CJ$9,INDIRECT("'"&amp;data!$B160&amp;"'!"&amp;$AN$8&amp;CJ$10,TRUE),""),"")</f>
        <v/>
      </c>
      <c r="CK21" s="179" t="str">
        <f ca="1">IF(celkem_formaci&gt;=$D21,IF($O21&gt;=CK$9,INDIRECT("'"&amp;data!$B160&amp;"'!"&amp;$AO$8&amp;CK$10,TRUE),""),"")</f>
        <v/>
      </c>
      <c r="CL21" s="178" t="str">
        <f ca="1">IF(celkem_formaci&gt;=$D21,IF($O21&gt;=CL$9,INDIRECT("'"&amp;data!$B160&amp;"'!"&amp;$AP$8&amp;CL$10,TRUE),""),"")</f>
        <v/>
      </c>
      <c r="CM21" s="155" t="str">
        <f ca="1">IF(celkem_formaci&gt;=$D21,IF($O21&gt;=CM$9,INDIRECT("'"&amp;data!$B160&amp;"'!"&amp;$AP$8&amp;CM$10,TRUE),""),"")</f>
        <v/>
      </c>
      <c r="CN21" s="155" t="str">
        <f ca="1">IF(celkem_formaci&gt;=$D21,IF($O21&gt;=CN$9,INDIRECT("'"&amp;data!$B160&amp;"'!"&amp;$AP$8&amp;CN$10,TRUE),""),"")</f>
        <v/>
      </c>
      <c r="CO21" s="155" t="str">
        <f ca="1">IF(celkem_formaci&gt;=$D21,IF($O21&gt;=CO$9,INDIRECT("'"&amp;data!$B160&amp;"'!"&amp;$AP$8&amp;CO$10,TRUE),""),"")</f>
        <v/>
      </c>
      <c r="CP21" s="155" t="str">
        <f ca="1">IF(celkem_formaci&gt;=$D21,IF($O21&gt;=CP$9,INDIRECT("'"&amp;data!$B160&amp;"'!"&amp;$AP$8&amp;CP$10,TRUE),""),"")</f>
        <v/>
      </c>
      <c r="CQ21" s="155" t="str">
        <f ca="1">IF(celkem_formaci&gt;=$D21,IF($O21&gt;=CQ$9,INDIRECT("'"&amp;data!$B160&amp;"'!"&amp;$AP$8&amp;CQ$10,TRUE),""),"")</f>
        <v/>
      </c>
      <c r="CR21" s="155" t="str">
        <f ca="1">IF(celkem_formaci&gt;=$D21,IF($O21&gt;=CR$9,INDIRECT("'"&amp;data!$B160&amp;"'!"&amp;$AP$8&amp;CR$10,TRUE),""),"")</f>
        <v/>
      </c>
      <c r="CS21" s="155" t="str">
        <f ca="1">IF(celkem_formaci&gt;=$D21,IF($O21&gt;=CS$9,INDIRECT("'"&amp;data!$B160&amp;"'!"&amp;$AP$8&amp;CS$10,TRUE),""),"")</f>
        <v/>
      </c>
      <c r="CT21" s="155" t="str">
        <f ca="1">IF(celkem_formaci&gt;=$D21,IF($O21&gt;=CT$9,INDIRECT("'"&amp;data!$B160&amp;"'!"&amp;$AP$8&amp;CT$10,TRUE),""),"")</f>
        <v/>
      </c>
      <c r="CU21" s="155" t="str">
        <f ca="1">IF(celkem_formaci&gt;=$D21,IF($O21&gt;=CU$9,INDIRECT("'"&amp;data!$B160&amp;"'!"&amp;$AP$8&amp;CU$10,TRUE),""),"")</f>
        <v/>
      </c>
      <c r="CV21" s="155" t="str">
        <f ca="1">IF(celkem_formaci&gt;=$D21,IF($O21&gt;=CV$9,INDIRECT("'"&amp;data!$B160&amp;"'!"&amp;$AP$8&amp;CV$10,TRUE),""),"")</f>
        <v/>
      </c>
      <c r="CW21" s="155" t="str">
        <f ca="1">IF(celkem_formaci&gt;=$D21,IF($O21&gt;=CW$9,INDIRECT("'"&amp;data!$B160&amp;"'!"&amp;$AP$8&amp;CW$10,TRUE),""),"")</f>
        <v/>
      </c>
      <c r="CX21" s="155" t="str">
        <f ca="1">IF(celkem_formaci&gt;=$D21,IF($O21&gt;=CX$9,INDIRECT("'"&amp;data!$B160&amp;"'!"&amp;$AP$8&amp;CX$10,TRUE),""),"")</f>
        <v/>
      </c>
      <c r="CY21" s="155" t="str">
        <f ca="1">IF(celkem_formaci&gt;=$D21,IF($O21&gt;=CY$9,INDIRECT("'"&amp;data!$B160&amp;"'!"&amp;$AP$8&amp;CY$10,TRUE),""),"")</f>
        <v/>
      </c>
      <c r="CZ21" s="155" t="str">
        <f ca="1">IF(celkem_formaci&gt;=$D21,IF($O21&gt;=CZ$9,INDIRECT("'"&amp;data!$B160&amp;"'!"&amp;$AP$8&amp;CZ$10,TRUE),""),"")</f>
        <v/>
      </c>
      <c r="DA21" s="155" t="str">
        <f ca="1">IF(celkem_formaci&gt;=$D21,IF($O21&gt;=DA$9,INDIRECT("'"&amp;data!$B160&amp;"'!"&amp;$AP$8&amp;DA$10,TRUE),""),"")</f>
        <v/>
      </c>
      <c r="DB21" s="155" t="str">
        <f ca="1">IF(celkem_formaci&gt;=$D21,IF($O21&gt;=DB$9,INDIRECT("'"&amp;data!$B160&amp;"'!"&amp;$AP$8&amp;DB$10,TRUE),""),"")</f>
        <v/>
      </c>
      <c r="DC21" s="155" t="str">
        <f ca="1">IF(celkem_formaci&gt;=$D21,IF($O21&gt;=DC$9,INDIRECT("'"&amp;data!$B160&amp;"'!"&amp;$AP$8&amp;DC$10,TRUE),""),"")</f>
        <v/>
      </c>
      <c r="DD21" s="155" t="str">
        <f ca="1">IF(celkem_formaci&gt;=$D21,IF($O21&gt;=DD$9,INDIRECT("'"&amp;data!$B160&amp;"'!"&amp;$AP$8&amp;DD$10,TRUE),""),"")</f>
        <v/>
      </c>
      <c r="DE21" s="155" t="str">
        <f ca="1">IF(celkem_formaci&gt;=$D21,IF($O21&gt;=DE$9,INDIRECT("'"&amp;data!$B160&amp;"'!"&amp;$AP$8&amp;DE$10,TRUE),""),"")</f>
        <v/>
      </c>
      <c r="DF21" s="155" t="str">
        <f ca="1">IF(celkem_formaci&gt;=$D21,IF($O21&gt;=DF$9,INDIRECT("'"&amp;data!$B160&amp;"'!"&amp;$AP$8&amp;DF$10,TRUE),""),"")</f>
        <v/>
      </c>
      <c r="DG21" s="155" t="str">
        <f ca="1">IF(celkem_formaci&gt;=$D21,IF($O21&gt;=DG$9,INDIRECT("'"&amp;data!$B160&amp;"'!"&amp;$AP$8&amp;DG$10,TRUE),""),"")</f>
        <v/>
      </c>
      <c r="DH21" s="155" t="str">
        <f ca="1">IF(celkem_formaci&gt;=$D21,IF($O21&gt;=DH$9,INDIRECT("'"&amp;data!$B160&amp;"'!"&amp;$AP$8&amp;DH$10,TRUE),""),"")</f>
        <v/>
      </c>
      <c r="DI21" s="155" t="str">
        <f ca="1">IF(celkem_formaci&gt;=$D21,IF($O21&gt;=DI$9,INDIRECT("'"&amp;data!$B160&amp;"'!"&amp;$AP$8&amp;DI$10,TRUE),""),"")</f>
        <v/>
      </c>
      <c r="DJ21" s="179" t="str">
        <f ca="1">IF(celkem_formaci&gt;=$D21,IF($O21&gt;=DJ$9,INDIRECT("'"&amp;data!$B160&amp;"'!"&amp;$AP$8&amp;DJ$10,TRUE),""),"")</f>
        <v/>
      </c>
      <c r="DK21" s="178" t="str">
        <f ca="1">IF(celkem_formaci&gt;=$D21,IF($O21&gt;=DK$9,INDIRECT("'"&amp;data!$B160&amp;"'!"&amp;$AQ$8&amp;DK$10,TRUE),""),"")</f>
        <v/>
      </c>
      <c r="DL21" s="155" t="str">
        <f ca="1">IF(celkem_formaci&gt;=$D21,IF($O21&gt;=DL$9,INDIRECT("'"&amp;data!$B160&amp;"'!"&amp;$AQ$8&amp;DL$10,TRUE),""),"")</f>
        <v/>
      </c>
      <c r="DM21" s="155" t="str">
        <f ca="1">IF(celkem_formaci&gt;=$D21,IF($O21&gt;=DM$9,INDIRECT("'"&amp;data!$B160&amp;"'!"&amp;$AQ$8&amp;DM$10,TRUE),""),"")</f>
        <v/>
      </c>
      <c r="DN21" s="155" t="str">
        <f ca="1">IF(celkem_formaci&gt;=$D21,IF($O21&gt;=DN$9,INDIRECT("'"&amp;data!$B160&amp;"'!"&amp;$AQ$8&amp;DN$10,TRUE),""),"")</f>
        <v/>
      </c>
      <c r="DO21" s="155" t="str">
        <f ca="1">IF(celkem_formaci&gt;=$D21,IF($O21&gt;=DO$9,INDIRECT("'"&amp;data!$B160&amp;"'!"&amp;$AQ$8&amp;DO$10,TRUE),""),"")</f>
        <v/>
      </c>
      <c r="DP21" s="155" t="str">
        <f ca="1">IF(celkem_formaci&gt;=$D21,IF($O21&gt;=DP$9,INDIRECT("'"&amp;data!$B160&amp;"'!"&amp;$AQ$8&amp;DP$10,TRUE),""),"")</f>
        <v/>
      </c>
      <c r="DQ21" s="155" t="str">
        <f ca="1">IF(celkem_formaci&gt;=$D21,IF($O21&gt;=DQ$9,INDIRECT("'"&amp;data!$B160&amp;"'!"&amp;$AQ$8&amp;DQ$10,TRUE),""),"")</f>
        <v/>
      </c>
      <c r="DR21" s="155" t="str">
        <f ca="1">IF(celkem_formaci&gt;=$D21,IF($O21&gt;=DR$9,INDIRECT("'"&amp;data!$B160&amp;"'!"&amp;$AQ$8&amp;DR$10,TRUE),""),"")</f>
        <v/>
      </c>
      <c r="DS21" s="155" t="str">
        <f ca="1">IF(celkem_formaci&gt;=$D21,IF($O21&gt;=DS$9,INDIRECT("'"&amp;data!$B160&amp;"'!"&amp;$AQ$8&amp;DS$10,TRUE),""),"")</f>
        <v/>
      </c>
      <c r="DT21" s="155" t="str">
        <f ca="1">IF(celkem_formaci&gt;=$D21,IF($O21&gt;=DT$9,INDIRECT("'"&amp;data!$B160&amp;"'!"&amp;$AQ$8&amp;DT$10,TRUE),""),"")</f>
        <v/>
      </c>
      <c r="DU21" s="155" t="str">
        <f ca="1">IF(celkem_formaci&gt;=$D21,IF($O21&gt;=DU$9,INDIRECT("'"&amp;data!$B160&amp;"'!"&amp;$AQ$8&amp;DU$10,TRUE),""),"")</f>
        <v/>
      </c>
      <c r="DV21" s="155" t="str">
        <f ca="1">IF(celkem_formaci&gt;=$D21,IF($O21&gt;=DV$9,INDIRECT("'"&amp;data!$B160&amp;"'!"&amp;$AQ$8&amp;DV$10,TRUE),""),"")</f>
        <v/>
      </c>
      <c r="DW21" s="155" t="str">
        <f ca="1">IF(celkem_formaci&gt;=$D21,IF($O21&gt;=DW$9,INDIRECT("'"&amp;data!$B160&amp;"'!"&amp;$AQ$8&amp;DW$10,TRUE),""),"")</f>
        <v/>
      </c>
      <c r="DX21" s="155" t="str">
        <f ca="1">IF(celkem_formaci&gt;=$D21,IF($O21&gt;=DX$9,INDIRECT("'"&amp;data!$B160&amp;"'!"&amp;$AQ$8&amp;DX$10,TRUE),""),"")</f>
        <v/>
      </c>
      <c r="DY21" s="155" t="str">
        <f ca="1">IF(celkem_formaci&gt;=$D21,IF($O21&gt;=DY$9,INDIRECT("'"&amp;data!$B160&amp;"'!"&amp;$AQ$8&amp;DY$10,TRUE),""),"")</f>
        <v/>
      </c>
      <c r="DZ21" s="155" t="str">
        <f ca="1">IF(celkem_formaci&gt;=$D21,IF($O21&gt;=DZ$9,INDIRECT("'"&amp;data!$B160&amp;"'!"&amp;$AQ$8&amp;DZ$10,TRUE),""),"")</f>
        <v/>
      </c>
      <c r="EA21" s="155" t="str">
        <f ca="1">IF(celkem_formaci&gt;=$D21,IF($O21&gt;=EA$9,INDIRECT("'"&amp;data!$B160&amp;"'!"&amp;$AQ$8&amp;EA$10,TRUE),""),"")</f>
        <v/>
      </c>
      <c r="EB21" s="155" t="str">
        <f ca="1">IF(celkem_formaci&gt;=$D21,IF($O21&gt;=EB$9,INDIRECT("'"&amp;data!$B160&amp;"'!"&amp;$AQ$8&amp;EB$10,TRUE),""),"")</f>
        <v/>
      </c>
      <c r="EC21" s="155" t="str">
        <f ca="1">IF(celkem_formaci&gt;=$D21,IF($O21&gt;=EC$9,INDIRECT("'"&amp;data!$B160&amp;"'!"&amp;$AQ$8&amp;EC$10,TRUE),""),"")</f>
        <v/>
      </c>
      <c r="ED21" s="155" t="str">
        <f ca="1">IF(celkem_formaci&gt;=$D21,IF($O21&gt;=ED$9,INDIRECT("'"&amp;data!$B160&amp;"'!"&amp;$AQ$8&amp;ED$10,TRUE),""),"")</f>
        <v/>
      </c>
      <c r="EE21" s="155" t="str">
        <f ca="1">IF(celkem_formaci&gt;=$D21,IF($O21&gt;=EE$9,INDIRECT("'"&amp;data!$B160&amp;"'!"&amp;$AQ$8&amp;EE$10,TRUE),""),"")</f>
        <v/>
      </c>
      <c r="EF21" s="155" t="str">
        <f ca="1">IF(celkem_formaci&gt;=$D21,IF($O21&gt;=EF$9,INDIRECT("'"&amp;data!$B160&amp;"'!"&amp;$AQ$8&amp;EF$10,TRUE),""),"")</f>
        <v/>
      </c>
      <c r="EG21" s="155" t="str">
        <f ca="1">IF(celkem_formaci&gt;=$D21,IF($O21&gt;=EG$9,INDIRECT("'"&amp;data!$B160&amp;"'!"&amp;$AQ$8&amp;EG$10,TRUE),""),"")</f>
        <v/>
      </c>
      <c r="EH21" s="155" t="str">
        <f ca="1">IF(celkem_formaci&gt;=$D21,IF($O21&gt;=EH$9,INDIRECT("'"&amp;data!$B160&amp;"'!"&amp;$AQ$8&amp;EH$10,TRUE),""),"")</f>
        <v/>
      </c>
      <c r="EI21" s="179" t="str">
        <f ca="1">IF(celkem_formaci&gt;=$D21,IF($O21&gt;=EI$9,INDIRECT("'"&amp;data!$B160&amp;"'!"&amp;$AQ$8&amp;EI$10,TRUE),""),"")</f>
        <v/>
      </c>
      <c r="EJ21" s="177" t="str">
        <f t="shared" si="142"/>
        <v/>
      </c>
      <c r="EK21" s="155" t="str">
        <f t="shared" si="143"/>
        <v/>
      </c>
      <c r="EL21" s="155" t="str">
        <f t="shared" si="144"/>
        <v/>
      </c>
      <c r="EM21" s="155" t="str">
        <f t="shared" si="145"/>
        <v/>
      </c>
      <c r="EN21" s="155" t="str">
        <f t="shared" si="146"/>
        <v/>
      </c>
      <c r="EO21" s="155" t="str">
        <f t="shared" si="147"/>
        <v/>
      </c>
      <c r="EP21" s="155" t="str">
        <f t="shared" si="148"/>
        <v/>
      </c>
      <c r="EQ21" s="155" t="str">
        <f t="shared" si="149"/>
        <v/>
      </c>
      <c r="ER21" s="155" t="str">
        <f t="shared" si="150"/>
        <v/>
      </c>
      <c r="ES21" s="155" t="str">
        <f t="shared" si="151"/>
        <v/>
      </c>
      <c r="ET21" s="155" t="str">
        <f t="shared" si="152"/>
        <v/>
      </c>
      <c r="EU21" s="155" t="str">
        <f t="shared" si="153"/>
        <v/>
      </c>
      <c r="EV21" s="155" t="str">
        <f t="shared" si="154"/>
        <v/>
      </c>
      <c r="EW21" s="155" t="str">
        <f t="shared" si="155"/>
        <v/>
      </c>
      <c r="EX21" s="155" t="str">
        <f t="shared" si="156"/>
        <v/>
      </c>
      <c r="EY21" s="155" t="str">
        <f t="shared" si="157"/>
        <v/>
      </c>
      <c r="EZ21" s="155" t="str">
        <f t="shared" si="158"/>
        <v/>
      </c>
      <c r="FA21" s="155" t="str">
        <f t="shared" si="159"/>
        <v/>
      </c>
      <c r="FB21" s="155" t="str">
        <f t="shared" si="160"/>
        <v/>
      </c>
      <c r="FC21" s="155" t="str">
        <f t="shared" si="161"/>
        <v/>
      </c>
      <c r="FD21" s="155" t="str">
        <f t="shared" si="162"/>
        <v/>
      </c>
      <c r="FE21" s="155" t="str">
        <f t="shared" si="163"/>
        <v/>
      </c>
      <c r="FF21" s="155" t="str">
        <f t="shared" si="164"/>
        <v/>
      </c>
      <c r="FG21" s="155" t="str">
        <f t="shared" si="165"/>
        <v/>
      </c>
      <c r="FH21" s="180" t="str">
        <f t="shared" si="166"/>
        <v/>
      </c>
      <c r="FI21" s="181" t="str">
        <f t="shared" si="128"/>
        <v/>
      </c>
      <c r="FJ21" s="135"/>
    </row>
    <row r="22" spans="2:166" ht="15" thickBot="1" x14ac:dyDescent="0.35">
      <c r="B22" s="128" t="str">
        <f ca="1">IF(celkem_formaci&gt;=D22,IF(AND((INDIRECT("'"&amp;data!B161&amp;"'!"&amp;ADDRESS(ROW('Přihláška č. 1'!$F$8),COLUMN('Přihláška č. 1'!$F$8),4),TRUE))=list_ok,COUNTIF(AA22:CK22,0)=0),"OK","ERR"),"")</f>
        <v/>
      </c>
      <c r="C22" s="255" t="str">
        <f t="shared" si="167"/>
        <v>...11!</v>
      </c>
      <c r="D22" s="128">
        <v>11</v>
      </c>
      <c r="E22" s="250" t="str">
        <f t="shared" si="84"/>
        <v/>
      </c>
      <c r="F22" s="201"/>
      <c r="G22" s="200"/>
      <c r="H22" s="204"/>
      <c r="I22" s="156" t="str">
        <f t="shared" si="129"/>
        <v/>
      </c>
      <c r="J22" s="155" t="str">
        <f t="shared" si="130"/>
        <v/>
      </c>
      <c r="K22" s="159"/>
      <c r="L22" s="243" t="str" cm="1">
        <f t="array" aca="1" ref="L22" ca="1">IF(celkem_formaci&gt;=D22,INDIRECT("'"&amp;data!B161&amp;"'!"&amp;ADDRESS(ROW('Přihláška č. 1'!$D$12),COLUMN('Přihláška č. 1'!$D$12),4),TRUE),"")</f>
        <v/>
      </c>
      <c r="M22" s="157" t="str">
        <f t="shared" si="131"/>
        <v/>
      </c>
      <c r="N22" s="158" t="str">
        <f t="shared" si="132"/>
        <v/>
      </c>
      <c r="O22" s="178" t="str" cm="1">
        <f t="array" aca="1" ref="O22" ca="1">IF(celkem_formaci&gt;=D22,INDIRECT("'"&amp;data!B161&amp;"'!"&amp;ADDRESS(ROW('Přihláška č. 1'!$D$6),COLUMN('Přihláška č. 1'!$D$6),4),TRUE),"")</f>
        <v/>
      </c>
      <c r="P22" s="155" t="str">
        <f ca="1">IF(celkem_formaci&gt;=D22,COUNTIF(INDIRECT("'"&amp;data!B161&amp;"'!"&amp;ADDRESS(ROW('Přihláška č. 1'!$E$9),COLUMN('Přihláška č. 1'!$E$9),4),TRUE),"*")+COUNTIF(INDIRECT("'"&amp;data!B161&amp;"'!"&amp;ADDRESS(ROW('Přihláška č. 1'!$E$10),COLUMN('Přihláška č. 1'!$E$10),4),TRUE),"*"),"")</f>
        <v/>
      </c>
      <c r="Q22" s="155" t="str">
        <f t="shared" si="133"/>
        <v/>
      </c>
      <c r="R22" s="155" t="str">
        <f t="shared" si="134"/>
        <v/>
      </c>
      <c r="S22" s="179" t="str">
        <f t="shared" si="135"/>
        <v/>
      </c>
      <c r="T22" s="178" t="str" cm="1">
        <f t="array" aca="1" ref="T22" ca="1">IF(celkem_formaci&gt;=D22,INDIRECT("'"&amp;data!B161&amp;"'!"&amp;ADDRESS(ROW('Přihláška č. 1'!$D$4),COLUMN('Přihláška č. 1'!$D$4),4),TRUE),"")</f>
        <v/>
      </c>
      <c r="U22" s="155" t="str" cm="1">
        <f t="array" aca="1" ref="U22" ca="1">IF(celkem_formaci&gt;=D22,INDIRECT("'"&amp;data!B161&amp;"'!"&amp;ADDRESS(ROW('Přihláška č. 1'!$D$13),COLUMN('Přihláška č. 1'!$D$13),4),TRUE),"")</f>
        <v/>
      </c>
      <c r="V22" s="155" t="str" cm="1">
        <f t="array" aca="1" ref="V22" ca="1">IF(celkem_formaci&gt;=D22,INDIRECT("'"&amp;data!B161&amp;"'!"&amp;ADDRESS(ROW('Přihláška č. 1'!$D$5),COLUMN('Přihláška č. 1'!$D$5),4),TRUE),"")</f>
        <v/>
      </c>
      <c r="W22" s="155" t="str">
        <f ca="1">IF(celkem_formaci&gt;=D22,IF(INDIRECT("'"&amp;data!B161&amp;"'!"&amp;ADDRESS(ROW('Přihláška č. 1'!$D$8),COLUMN('Přihláška č. 1'!$D$8),4),TRUE)="","",INDIRECT("'"&amp;data!B161&amp;"'!"&amp;ADDRESS(ROW('Přihláška č. 1'!$D$8),COLUMN('Přihláška č. 1'!$D$8),4),TRUE)),"")</f>
        <v/>
      </c>
      <c r="X22" s="184" t="str">
        <f ca="1">IF(celkem_formaci&gt;=D22,INDIRECT("'"&amp;data!B161&amp;"'!"&amp;ADDRESS(ROW('Přihláška č. 1'!$D$7),COLUMN('Přihláška č. 1'!$D$7),4),TRUE)/60,"")</f>
        <v/>
      </c>
      <c r="Y22" s="182"/>
      <c r="Z22" s="175"/>
      <c r="AA22" s="178" t="str">
        <f ca="1">IF(celkem_formaci&gt;=D22,IF(P22&gt;=1,INDIRECT("'"&amp;data!B161&amp;"'!"&amp;ADDRESS(ROW('Přihláška č. 1'!$E$9),COLUMN('Přihláška č. 1'!$E$9),4),TRUE),""),"")</f>
        <v/>
      </c>
      <c r="AB22" s="155" t="str" cm="1">
        <f t="array" aca="1" ref="AB22" ca="1">IF(celkem_formaci&gt;=D22,IF(P22&gt;=2,INDIRECT("'"&amp;data!B161&amp;"'!"&amp;ADDRESS(ROW('Přihláška č. 1'!$E$10),COLUMN('Přihláška č. 1'!$E$10),4),TRUE),""),"")</f>
        <v/>
      </c>
      <c r="AC22" s="155" t="str">
        <f t="shared" si="136"/>
        <v/>
      </c>
      <c r="AD22" s="179" t="str">
        <f t="shared" si="137"/>
        <v/>
      </c>
      <c r="AE22" s="178" t="str">
        <f t="shared" si="94"/>
        <v/>
      </c>
      <c r="AF22" s="155" t="str">
        <f t="shared" si="138"/>
        <v/>
      </c>
      <c r="AG22" s="155" t="str">
        <f t="shared" si="139"/>
        <v/>
      </c>
      <c r="AH22" s="155" t="str">
        <f t="shared" si="97"/>
        <v/>
      </c>
      <c r="AI22" s="155" t="str">
        <f t="shared" si="140"/>
        <v/>
      </c>
      <c r="AJ22" s="180" t="str">
        <f t="shared" si="141"/>
        <v/>
      </c>
      <c r="AK22" s="155" t="str">
        <f t="shared" si="100"/>
        <v/>
      </c>
      <c r="AL22" s="155" t="str">
        <f t="shared" si="101"/>
        <v/>
      </c>
      <c r="AM22" s="186" t="str">
        <f t="shared" si="102"/>
        <v/>
      </c>
      <c r="AN22" s="178" t="str">
        <f ca="1">IF(celkem_formaci&gt;=$D22,IF($O22&gt;=AN$9,INDIRECT("'"&amp;data!$B161&amp;"'!"&amp;$AN$8&amp;AN$10,TRUE),""),"")</f>
        <v/>
      </c>
      <c r="AO22" s="155" t="str">
        <f ca="1">IF(celkem_formaci&gt;=$D22,IF($O22&gt;=AO$9,INDIRECT("'"&amp;data!$B161&amp;"'!"&amp;$AO$8&amp;AO$10,TRUE),""),"")</f>
        <v/>
      </c>
      <c r="AP22" s="155" t="str">
        <f ca="1">IF(celkem_formaci&gt;=$D22,IF($O22&gt;=AP$9,INDIRECT("'"&amp;data!$B161&amp;"'!"&amp;$AN$8&amp;AP$10,TRUE),""),"")</f>
        <v/>
      </c>
      <c r="AQ22" s="155" t="str">
        <f ca="1">IF(celkem_formaci&gt;=$D22,IF($O22&gt;=AQ$9,INDIRECT("'"&amp;data!$B161&amp;"'!"&amp;$AO$8&amp;AQ$10,TRUE),""),"")</f>
        <v/>
      </c>
      <c r="AR22" s="155" t="str">
        <f ca="1">IF(celkem_formaci&gt;=$D22,IF($O22&gt;=AR$9,INDIRECT("'"&amp;data!$B161&amp;"'!"&amp;$AN$8&amp;AR$10,TRUE),""),"")</f>
        <v/>
      </c>
      <c r="AS22" s="155" t="str">
        <f ca="1">IF(celkem_formaci&gt;=$D22,IF($O22&gt;=AS$9,INDIRECT("'"&amp;data!$B161&amp;"'!"&amp;$AO$8&amp;AS$10,TRUE),""),"")</f>
        <v/>
      </c>
      <c r="AT22" s="155" t="str">
        <f ca="1">IF(celkem_formaci&gt;=$D22,IF($O22&gt;=AT$9,INDIRECT("'"&amp;data!$B161&amp;"'!"&amp;$AN$8&amp;AT$10,TRUE),""),"")</f>
        <v/>
      </c>
      <c r="AU22" s="155" t="str">
        <f ca="1">IF(celkem_formaci&gt;=$D22,IF($O22&gt;=AU$9,INDIRECT("'"&amp;data!$B161&amp;"'!"&amp;$AO$8&amp;AU$10,TRUE),""),"")</f>
        <v/>
      </c>
      <c r="AV22" s="155" t="str">
        <f ca="1">IF(celkem_formaci&gt;=$D22,IF($O22&gt;=AV$9,INDIRECT("'"&amp;data!$B161&amp;"'!"&amp;$AN$8&amp;AV$10,TRUE),""),"")</f>
        <v/>
      </c>
      <c r="AW22" s="155" t="str">
        <f ca="1">IF(celkem_formaci&gt;=$D22,IF($O22&gt;=AW$9,INDIRECT("'"&amp;data!$B161&amp;"'!"&amp;$AO$8&amp;AW$10,TRUE),""),"")</f>
        <v/>
      </c>
      <c r="AX22" s="155" t="str">
        <f ca="1">IF(celkem_formaci&gt;=$D22,IF($O22&gt;=AX$9,INDIRECT("'"&amp;data!$B161&amp;"'!"&amp;$AN$8&amp;AX$10,TRUE),""),"")</f>
        <v/>
      </c>
      <c r="AY22" s="155" t="str">
        <f ca="1">IF(celkem_formaci&gt;=$D22,IF($O22&gt;=AY$9,INDIRECT("'"&amp;data!$B161&amp;"'!"&amp;$AO$8&amp;AY$10,TRUE),""),"")</f>
        <v/>
      </c>
      <c r="AZ22" s="155" t="str">
        <f ca="1">IF(celkem_formaci&gt;=$D22,IF($O22&gt;=AZ$9,INDIRECT("'"&amp;data!$B161&amp;"'!"&amp;$AN$8&amp;AZ$10,TRUE),""),"")</f>
        <v/>
      </c>
      <c r="BA22" s="155" t="str">
        <f ca="1">IF(celkem_formaci&gt;=$D22,IF($O22&gt;=BA$9,INDIRECT("'"&amp;data!$B161&amp;"'!"&amp;$AO$8&amp;BA$10,TRUE),""),"")</f>
        <v/>
      </c>
      <c r="BB22" s="155" t="str">
        <f ca="1">IF(celkem_formaci&gt;=$D22,IF($O22&gt;=BB$9,INDIRECT("'"&amp;data!$B161&amp;"'!"&amp;$AN$8&amp;BB$10,TRUE),""),"")</f>
        <v/>
      </c>
      <c r="BC22" s="155" t="str">
        <f ca="1">IF(celkem_formaci&gt;=$D22,IF($O22&gt;=BC$9,INDIRECT("'"&amp;data!$B161&amp;"'!"&amp;$AO$8&amp;BC$10,TRUE),""),"")</f>
        <v/>
      </c>
      <c r="BD22" s="155" t="str">
        <f ca="1">IF(celkem_formaci&gt;=$D22,IF($O22&gt;=BD$9,INDIRECT("'"&amp;data!$B161&amp;"'!"&amp;$AN$8&amp;BD$10,TRUE),""),"")</f>
        <v/>
      </c>
      <c r="BE22" s="155" t="str">
        <f ca="1">IF(celkem_formaci&gt;=$D22,IF($O22&gt;=BE$9,INDIRECT("'"&amp;data!$B161&amp;"'!"&amp;$AO$8&amp;BE$10,TRUE),""),"")</f>
        <v/>
      </c>
      <c r="BF22" s="155" t="str">
        <f ca="1">IF(celkem_formaci&gt;=$D22,IF($O22&gt;=BF$9,INDIRECT("'"&amp;data!$B161&amp;"'!"&amp;$AN$8&amp;BF$10,TRUE),""),"")</f>
        <v/>
      </c>
      <c r="BG22" s="155" t="str">
        <f ca="1">IF(celkem_formaci&gt;=$D22,IF($O22&gt;=BG$9,INDIRECT("'"&amp;data!$B161&amp;"'!"&amp;$AO$8&amp;BG$10,TRUE),""),"")</f>
        <v/>
      </c>
      <c r="BH22" s="155" t="str">
        <f ca="1">IF(celkem_formaci&gt;=$D22,IF($O22&gt;=BH$9,INDIRECT("'"&amp;data!$B161&amp;"'!"&amp;$AN$8&amp;BH$10,TRUE),""),"")</f>
        <v/>
      </c>
      <c r="BI22" s="155" t="str">
        <f ca="1">IF(celkem_formaci&gt;=$D22,IF($O22&gt;=BI$9,INDIRECT("'"&amp;data!$B161&amp;"'!"&amp;$AO$8&amp;BI$10,TRUE),""),"")</f>
        <v/>
      </c>
      <c r="BJ22" s="155" t="str">
        <f ca="1">IF(celkem_formaci&gt;=$D22,IF($O22&gt;=BJ$9,INDIRECT("'"&amp;data!$B161&amp;"'!"&amp;$AN$8&amp;BJ$10,TRUE),""),"")</f>
        <v/>
      </c>
      <c r="BK22" s="155" t="str">
        <f ca="1">IF(celkem_formaci&gt;=$D22,IF($O22&gt;=BK$9,INDIRECT("'"&amp;data!$B161&amp;"'!"&amp;$AO$8&amp;BK$10,TRUE),""),"")</f>
        <v/>
      </c>
      <c r="BL22" s="155" t="str">
        <f ca="1">IF(celkem_formaci&gt;=$D22,IF($O22&gt;=BL$9,INDIRECT("'"&amp;data!$B161&amp;"'!"&amp;$AN$8&amp;BL$10,TRUE),""),"")</f>
        <v/>
      </c>
      <c r="BM22" s="155" t="str">
        <f ca="1">IF(celkem_formaci&gt;=$D22,IF($O22&gt;=BM$9,INDIRECT("'"&amp;data!$B161&amp;"'!"&amp;$AO$8&amp;BM$10,TRUE),""),"")</f>
        <v/>
      </c>
      <c r="BN22" s="155" t="str">
        <f ca="1">IF(celkem_formaci&gt;=$D22,IF($O22&gt;=BN$9,INDIRECT("'"&amp;data!$B161&amp;"'!"&amp;$AN$8&amp;BN$10,TRUE),""),"")</f>
        <v/>
      </c>
      <c r="BO22" s="155" t="str">
        <f ca="1">IF(celkem_formaci&gt;=$D22,IF($O22&gt;=BO$9,INDIRECT("'"&amp;data!$B161&amp;"'!"&amp;$AO$8&amp;BO$10,TRUE),""),"")</f>
        <v/>
      </c>
      <c r="BP22" s="155" t="str">
        <f ca="1">IF(celkem_formaci&gt;=$D22,IF($O22&gt;=BP$9,INDIRECT("'"&amp;data!$B161&amp;"'!"&amp;$AN$8&amp;BP$10,TRUE),""),"")</f>
        <v/>
      </c>
      <c r="BQ22" s="155" t="str">
        <f ca="1">IF(celkem_formaci&gt;=$D22,IF($O22&gt;=BQ$9,INDIRECT("'"&amp;data!$B161&amp;"'!"&amp;$AO$8&amp;BQ$10,TRUE),""),"")</f>
        <v/>
      </c>
      <c r="BR22" s="155" t="str">
        <f ca="1">IF(celkem_formaci&gt;=$D22,IF($O22&gt;=BR$9,INDIRECT("'"&amp;data!$B161&amp;"'!"&amp;$AN$8&amp;BR$10,TRUE),""),"")</f>
        <v/>
      </c>
      <c r="BS22" s="155" t="str">
        <f ca="1">IF(celkem_formaci&gt;=$D22,IF($O22&gt;=BS$9,INDIRECT("'"&amp;data!$B161&amp;"'!"&amp;$AO$8&amp;BS$10,TRUE),""),"")</f>
        <v/>
      </c>
      <c r="BT22" s="155" t="str">
        <f ca="1">IF(celkem_formaci&gt;=$D22,IF($O22&gt;=BT$9,INDIRECT("'"&amp;data!$B161&amp;"'!"&amp;$AN$8&amp;BT$10,TRUE),""),"")</f>
        <v/>
      </c>
      <c r="BU22" s="155" t="str">
        <f ca="1">IF(celkem_formaci&gt;=$D22,IF($O22&gt;=BU$9,INDIRECT("'"&amp;data!$B161&amp;"'!"&amp;$AO$8&amp;BU$10,TRUE),""),"")</f>
        <v/>
      </c>
      <c r="BV22" s="155" t="str">
        <f ca="1">IF(celkem_formaci&gt;=$D22,IF($O22&gt;=BV$9,INDIRECT("'"&amp;data!$B161&amp;"'!"&amp;$AN$8&amp;BV$10,TRUE),""),"")</f>
        <v/>
      </c>
      <c r="BW22" s="155" t="str">
        <f ca="1">IF(celkem_formaci&gt;=$D22,IF($O22&gt;=BW$9,INDIRECT("'"&amp;data!$B161&amp;"'!"&amp;$AO$8&amp;BW$10,TRUE),""),"")</f>
        <v/>
      </c>
      <c r="BX22" s="155" t="str">
        <f ca="1">IF(celkem_formaci&gt;=$D22,IF($O22&gt;=BX$9,INDIRECT("'"&amp;data!$B161&amp;"'!"&amp;$AN$8&amp;BX$10,TRUE),""),"")</f>
        <v/>
      </c>
      <c r="BY22" s="155" t="str">
        <f ca="1">IF(celkem_formaci&gt;=$D22,IF($O22&gt;=BY$9,INDIRECT("'"&amp;data!$B161&amp;"'!"&amp;$AO$8&amp;BY$10,TRUE),""),"")</f>
        <v/>
      </c>
      <c r="BZ22" s="155" t="str">
        <f ca="1">IF(celkem_formaci&gt;=$D22,IF($O22&gt;=BZ$9,INDIRECT("'"&amp;data!$B161&amp;"'!"&amp;$AN$8&amp;BZ$10,TRUE),""),"")</f>
        <v/>
      </c>
      <c r="CA22" s="155" t="str">
        <f ca="1">IF(celkem_formaci&gt;=$D22,IF($O22&gt;=CA$9,INDIRECT("'"&amp;data!$B161&amp;"'!"&amp;$AO$8&amp;CA$10,TRUE),""),"")</f>
        <v/>
      </c>
      <c r="CB22" s="155" t="str">
        <f ca="1">IF(celkem_formaci&gt;=$D22,IF($O22&gt;=CB$9,INDIRECT("'"&amp;data!$B161&amp;"'!"&amp;$AN$8&amp;CB$10,TRUE),""),"")</f>
        <v/>
      </c>
      <c r="CC22" s="155" t="str">
        <f ca="1">IF(celkem_formaci&gt;=$D22,IF($O22&gt;=CC$9,INDIRECT("'"&amp;data!$B161&amp;"'!"&amp;$AO$8&amp;CC$10,TRUE),""),"")</f>
        <v/>
      </c>
      <c r="CD22" s="155" t="str">
        <f ca="1">IF(celkem_formaci&gt;=$D22,IF($O22&gt;=CD$9,INDIRECT("'"&amp;data!$B161&amp;"'!"&amp;$AN$8&amp;CD$10,TRUE),""),"")</f>
        <v/>
      </c>
      <c r="CE22" s="155" t="str">
        <f ca="1">IF(celkem_formaci&gt;=$D22,IF($O22&gt;=CE$9,INDIRECT("'"&amp;data!$B161&amp;"'!"&amp;$AO$8&amp;CE$10,TRUE),""),"")</f>
        <v/>
      </c>
      <c r="CF22" s="155" t="str">
        <f ca="1">IF(celkem_formaci&gt;=$D22,IF($O22&gt;=CF$9,INDIRECT("'"&amp;data!$B161&amp;"'!"&amp;$AN$8&amp;CF$10,TRUE),""),"")</f>
        <v/>
      </c>
      <c r="CG22" s="155" t="str">
        <f ca="1">IF(celkem_formaci&gt;=$D22,IF($O22&gt;=CG$9,INDIRECT("'"&amp;data!$B161&amp;"'!"&amp;$AO$8&amp;CG$10,TRUE),""),"")</f>
        <v/>
      </c>
      <c r="CH22" s="155" t="str">
        <f ca="1">IF(celkem_formaci&gt;=$D22,IF($O22&gt;=CH$9,INDIRECT("'"&amp;data!$B161&amp;"'!"&amp;$AN$8&amp;CH$10,TRUE),""),"")</f>
        <v/>
      </c>
      <c r="CI22" s="155" t="str">
        <f ca="1">IF(celkem_formaci&gt;=$D22,IF($O22&gt;=CI$9,INDIRECT("'"&amp;data!$B161&amp;"'!"&amp;$AO$8&amp;CI$10,TRUE),""),"")</f>
        <v/>
      </c>
      <c r="CJ22" s="155" t="str">
        <f ca="1">IF(celkem_formaci&gt;=$D22,IF($O22&gt;=CJ$9,INDIRECT("'"&amp;data!$B161&amp;"'!"&amp;$AN$8&amp;CJ$10,TRUE),""),"")</f>
        <v/>
      </c>
      <c r="CK22" s="179" t="str">
        <f ca="1">IF(celkem_formaci&gt;=$D22,IF($O22&gt;=CK$9,INDIRECT("'"&amp;data!$B161&amp;"'!"&amp;$AO$8&amp;CK$10,TRUE),""),"")</f>
        <v/>
      </c>
      <c r="CL22" s="178" t="str">
        <f ca="1">IF(celkem_formaci&gt;=$D22,IF($O22&gt;=CL$9,INDIRECT("'"&amp;data!$B161&amp;"'!"&amp;$AP$8&amp;CL$10,TRUE),""),"")</f>
        <v/>
      </c>
      <c r="CM22" s="155" t="str">
        <f ca="1">IF(celkem_formaci&gt;=$D22,IF($O22&gt;=CM$9,INDIRECT("'"&amp;data!$B161&amp;"'!"&amp;$AP$8&amp;CM$10,TRUE),""),"")</f>
        <v/>
      </c>
      <c r="CN22" s="155" t="str">
        <f ca="1">IF(celkem_formaci&gt;=$D22,IF($O22&gt;=CN$9,INDIRECT("'"&amp;data!$B161&amp;"'!"&amp;$AP$8&amp;CN$10,TRUE),""),"")</f>
        <v/>
      </c>
      <c r="CO22" s="155" t="str">
        <f ca="1">IF(celkem_formaci&gt;=$D22,IF($O22&gt;=CO$9,INDIRECT("'"&amp;data!$B161&amp;"'!"&amp;$AP$8&amp;CO$10,TRUE),""),"")</f>
        <v/>
      </c>
      <c r="CP22" s="155" t="str">
        <f ca="1">IF(celkem_formaci&gt;=$D22,IF($O22&gt;=CP$9,INDIRECT("'"&amp;data!$B161&amp;"'!"&amp;$AP$8&amp;CP$10,TRUE),""),"")</f>
        <v/>
      </c>
      <c r="CQ22" s="155" t="str">
        <f ca="1">IF(celkem_formaci&gt;=$D22,IF($O22&gt;=CQ$9,INDIRECT("'"&amp;data!$B161&amp;"'!"&amp;$AP$8&amp;CQ$10,TRUE),""),"")</f>
        <v/>
      </c>
      <c r="CR22" s="155" t="str">
        <f ca="1">IF(celkem_formaci&gt;=$D22,IF($O22&gt;=CR$9,INDIRECT("'"&amp;data!$B161&amp;"'!"&amp;$AP$8&amp;CR$10,TRUE),""),"")</f>
        <v/>
      </c>
      <c r="CS22" s="155" t="str">
        <f ca="1">IF(celkem_formaci&gt;=$D22,IF($O22&gt;=CS$9,INDIRECT("'"&amp;data!$B161&amp;"'!"&amp;$AP$8&amp;CS$10,TRUE),""),"")</f>
        <v/>
      </c>
      <c r="CT22" s="155" t="str">
        <f ca="1">IF(celkem_formaci&gt;=$D22,IF($O22&gt;=CT$9,INDIRECT("'"&amp;data!$B161&amp;"'!"&amp;$AP$8&amp;CT$10,TRUE),""),"")</f>
        <v/>
      </c>
      <c r="CU22" s="155" t="str">
        <f ca="1">IF(celkem_formaci&gt;=$D22,IF($O22&gt;=CU$9,INDIRECT("'"&amp;data!$B161&amp;"'!"&amp;$AP$8&amp;CU$10,TRUE),""),"")</f>
        <v/>
      </c>
      <c r="CV22" s="155" t="str">
        <f ca="1">IF(celkem_formaci&gt;=$D22,IF($O22&gt;=CV$9,INDIRECT("'"&amp;data!$B161&amp;"'!"&amp;$AP$8&amp;CV$10,TRUE),""),"")</f>
        <v/>
      </c>
      <c r="CW22" s="155" t="str">
        <f ca="1">IF(celkem_formaci&gt;=$D22,IF($O22&gt;=CW$9,INDIRECT("'"&amp;data!$B161&amp;"'!"&amp;$AP$8&amp;CW$10,TRUE),""),"")</f>
        <v/>
      </c>
      <c r="CX22" s="155" t="str">
        <f ca="1">IF(celkem_formaci&gt;=$D22,IF($O22&gt;=CX$9,INDIRECT("'"&amp;data!$B161&amp;"'!"&amp;$AP$8&amp;CX$10,TRUE),""),"")</f>
        <v/>
      </c>
      <c r="CY22" s="155" t="str">
        <f ca="1">IF(celkem_formaci&gt;=$D22,IF($O22&gt;=CY$9,INDIRECT("'"&amp;data!$B161&amp;"'!"&amp;$AP$8&amp;CY$10,TRUE),""),"")</f>
        <v/>
      </c>
      <c r="CZ22" s="155" t="str">
        <f ca="1">IF(celkem_formaci&gt;=$D22,IF($O22&gt;=CZ$9,INDIRECT("'"&amp;data!$B161&amp;"'!"&amp;$AP$8&amp;CZ$10,TRUE),""),"")</f>
        <v/>
      </c>
      <c r="DA22" s="155" t="str">
        <f ca="1">IF(celkem_formaci&gt;=$D22,IF($O22&gt;=DA$9,INDIRECT("'"&amp;data!$B161&amp;"'!"&amp;$AP$8&amp;DA$10,TRUE),""),"")</f>
        <v/>
      </c>
      <c r="DB22" s="155" t="str">
        <f ca="1">IF(celkem_formaci&gt;=$D22,IF($O22&gt;=DB$9,INDIRECT("'"&amp;data!$B161&amp;"'!"&amp;$AP$8&amp;DB$10,TRUE),""),"")</f>
        <v/>
      </c>
      <c r="DC22" s="155" t="str">
        <f ca="1">IF(celkem_formaci&gt;=$D22,IF($O22&gt;=DC$9,INDIRECT("'"&amp;data!$B161&amp;"'!"&amp;$AP$8&amp;DC$10,TRUE),""),"")</f>
        <v/>
      </c>
      <c r="DD22" s="155" t="str">
        <f ca="1">IF(celkem_formaci&gt;=$D22,IF($O22&gt;=DD$9,INDIRECT("'"&amp;data!$B161&amp;"'!"&amp;$AP$8&amp;DD$10,TRUE),""),"")</f>
        <v/>
      </c>
      <c r="DE22" s="155" t="str">
        <f ca="1">IF(celkem_formaci&gt;=$D22,IF($O22&gt;=DE$9,INDIRECT("'"&amp;data!$B161&amp;"'!"&amp;$AP$8&amp;DE$10,TRUE),""),"")</f>
        <v/>
      </c>
      <c r="DF22" s="155" t="str">
        <f ca="1">IF(celkem_formaci&gt;=$D22,IF($O22&gt;=DF$9,INDIRECT("'"&amp;data!$B161&amp;"'!"&amp;$AP$8&amp;DF$10,TRUE),""),"")</f>
        <v/>
      </c>
      <c r="DG22" s="155" t="str">
        <f ca="1">IF(celkem_formaci&gt;=$D22,IF($O22&gt;=DG$9,INDIRECT("'"&amp;data!$B161&amp;"'!"&amp;$AP$8&amp;DG$10,TRUE),""),"")</f>
        <v/>
      </c>
      <c r="DH22" s="155" t="str">
        <f ca="1">IF(celkem_formaci&gt;=$D22,IF($O22&gt;=DH$9,INDIRECT("'"&amp;data!$B161&amp;"'!"&amp;$AP$8&amp;DH$10,TRUE),""),"")</f>
        <v/>
      </c>
      <c r="DI22" s="155" t="str">
        <f ca="1">IF(celkem_formaci&gt;=$D22,IF($O22&gt;=DI$9,INDIRECT("'"&amp;data!$B161&amp;"'!"&amp;$AP$8&amp;DI$10,TRUE),""),"")</f>
        <v/>
      </c>
      <c r="DJ22" s="179" t="str">
        <f ca="1">IF(celkem_formaci&gt;=$D22,IF($O22&gt;=DJ$9,INDIRECT("'"&amp;data!$B161&amp;"'!"&amp;$AP$8&amp;DJ$10,TRUE),""),"")</f>
        <v/>
      </c>
      <c r="DK22" s="178" t="str">
        <f ca="1">IF(celkem_formaci&gt;=$D22,IF($O22&gt;=DK$9,INDIRECT("'"&amp;data!$B161&amp;"'!"&amp;$AQ$8&amp;DK$10,TRUE),""),"")</f>
        <v/>
      </c>
      <c r="DL22" s="155" t="str">
        <f ca="1">IF(celkem_formaci&gt;=$D22,IF($O22&gt;=DL$9,INDIRECT("'"&amp;data!$B161&amp;"'!"&amp;$AQ$8&amp;DL$10,TRUE),""),"")</f>
        <v/>
      </c>
      <c r="DM22" s="155" t="str">
        <f ca="1">IF(celkem_formaci&gt;=$D22,IF($O22&gt;=DM$9,INDIRECT("'"&amp;data!$B161&amp;"'!"&amp;$AQ$8&amp;DM$10,TRUE),""),"")</f>
        <v/>
      </c>
      <c r="DN22" s="155" t="str">
        <f ca="1">IF(celkem_formaci&gt;=$D22,IF($O22&gt;=DN$9,INDIRECT("'"&amp;data!$B161&amp;"'!"&amp;$AQ$8&amp;DN$10,TRUE),""),"")</f>
        <v/>
      </c>
      <c r="DO22" s="155" t="str">
        <f ca="1">IF(celkem_formaci&gt;=$D22,IF($O22&gt;=DO$9,INDIRECT("'"&amp;data!$B161&amp;"'!"&amp;$AQ$8&amp;DO$10,TRUE),""),"")</f>
        <v/>
      </c>
      <c r="DP22" s="155" t="str">
        <f ca="1">IF(celkem_formaci&gt;=$D22,IF($O22&gt;=DP$9,INDIRECT("'"&amp;data!$B161&amp;"'!"&amp;$AQ$8&amp;DP$10,TRUE),""),"")</f>
        <v/>
      </c>
      <c r="DQ22" s="155" t="str">
        <f ca="1">IF(celkem_formaci&gt;=$D22,IF($O22&gt;=DQ$9,INDIRECT("'"&amp;data!$B161&amp;"'!"&amp;$AQ$8&amp;DQ$10,TRUE),""),"")</f>
        <v/>
      </c>
      <c r="DR22" s="155" t="str">
        <f ca="1">IF(celkem_formaci&gt;=$D22,IF($O22&gt;=DR$9,INDIRECT("'"&amp;data!$B161&amp;"'!"&amp;$AQ$8&amp;DR$10,TRUE),""),"")</f>
        <v/>
      </c>
      <c r="DS22" s="155" t="str">
        <f ca="1">IF(celkem_formaci&gt;=$D22,IF($O22&gt;=DS$9,INDIRECT("'"&amp;data!$B161&amp;"'!"&amp;$AQ$8&amp;DS$10,TRUE),""),"")</f>
        <v/>
      </c>
      <c r="DT22" s="155" t="str">
        <f ca="1">IF(celkem_formaci&gt;=$D22,IF($O22&gt;=DT$9,INDIRECT("'"&amp;data!$B161&amp;"'!"&amp;$AQ$8&amp;DT$10,TRUE),""),"")</f>
        <v/>
      </c>
      <c r="DU22" s="155" t="str">
        <f ca="1">IF(celkem_formaci&gt;=$D22,IF($O22&gt;=DU$9,INDIRECT("'"&amp;data!$B161&amp;"'!"&amp;$AQ$8&amp;DU$10,TRUE),""),"")</f>
        <v/>
      </c>
      <c r="DV22" s="155" t="str">
        <f ca="1">IF(celkem_formaci&gt;=$D22,IF($O22&gt;=DV$9,INDIRECT("'"&amp;data!$B161&amp;"'!"&amp;$AQ$8&amp;DV$10,TRUE),""),"")</f>
        <v/>
      </c>
      <c r="DW22" s="155" t="str">
        <f ca="1">IF(celkem_formaci&gt;=$D22,IF($O22&gt;=DW$9,INDIRECT("'"&amp;data!$B161&amp;"'!"&amp;$AQ$8&amp;DW$10,TRUE),""),"")</f>
        <v/>
      </c>
      <c r="DX22" s="155" t="str">
        <f ca="1">IF(celkem_formaci&gt;=$D22,IF($O22&gt;=DX$9,INDIRECT("'"&amp;data!$B161&amp;"'!"&amp;$AQ$8&amp;DX$10,TRUE),""),"")</f>
        <v/>
      </c>
      <c r="DY22" s="155" t="str">
        <f ca="1">IF(celkem_formaci&gt;=$D22,IF($O22&gt;=DY$9,INDIRECT("'"&amp;data!$B161&amp;"'!"&amp;$AQ$8&amp;DY$10,TRUE),""),"")</f>
        <v/>
      </c>
      <c r="DZ22" s="155" t="str">
        <f ca="1">IF(celkem_formaci&gt;=$D22,IF($O22&gt;=DZ$9,INDIRECT("'"&amp;data!$B161&amp;"'!"&amp;$AQ$8&amp;DZ$10,TRUE),""),"")</f>
        <v/>
      </c>
      <c r="EA22" s="155" t="str">
        <f ca="1">IF(celkem_formaci&gt;=$D22,IF($O22&gt;=EA$9,INDIRECT("'"&amp;data!$B161&amp;"'!"&amp;$AQ$8&amp;EA$10,TRUE),""),"")</f>
        <v/>
      </c>
      <c r="EB22" s="155" t="str">
        <f ca="1">IF(celkem_formaci&gt;=$D22,IF($O22&gt;=EB$9,INDIRECT("'"&amp;data!$B161&amp;"'!"&amp;$AQ$8&amp;EB$10,TRUE),""),"")</f>
        <v/>
      </c>
      <c r="EC22" s="155" t="str">
        <f ca="1">IF(celkem_formaci&gt;=$D22,IF($O22&gt;=EC$9,INDIRECT("'"&amp;data!$B161&amp;"'!"&amp;$AQ$8&amp;EC$10,TRUE),""),"")</f>
        <v/>
      </c>
      <c r="ED22" s="155" t="str">
        <f ca="1">IF(celkem_formaci&gt;=$D22,IF($O22&gt;=ED$9,INDIRECT("'"&amp;data!$B161&amp;"'!"&amp;$AQ$8&amp;ED$10,TRUE),""),"")</f>
        <v/>
      </c>
      <c r="EE22" s="155" t="str">
        <f ca="1">IF(celkem_formaci&gt;=$D22,IF($O22&gt;=EE$9,INDIRECT("'"&amp;data!$B161&amp;"'!"&amp;$AQ$8&amp;EE$10,TRUE),""),"")</f>
        <v/>
      </c>
      <c r="EF22" s="155" t="str">
        <f ca="1">IF(celkem_formaci&gt;=$D22,IF($O22&gt;=EF$9,INDIRECT("'"&amp;data!$B161&amp;"'!"&amp;$AQ$8&amp;EF$10,TRUE),""),"")</f>
        <v/>
      </c>
      <c r="EG22" s="155" t="str">
        <f ca="1">IF(celkem_formaci&gt;=$D22,IF($O22&gt;=EG$9,INDIRECT("'"&amp;data!$B161&amp;"'!"&amp;$AQ$8&amp;EG$10,TRUE),""),"")</f>
        <v/>
      </c>
      <c r="EH22" s="155" t="str">
        <f ca="1">IF(celkem_formaci&gt;=$D22,IF($O22&gt;=EH$9,INDIRECT("'"&amp;data!$B161&amp;"'!"&amp;$AQ$8&amp;EH$10,TRUE),""),"")</f>
        <v/>
      </c>
      <c r="EI22" s="179" t="str">
        <f ca="1">IF(celkem_formaci&gt;=$D22,IF($O22&gt;=EI$9,INDIRECT("'"&amp;data!$B161&amp;"'!"&amp;$AQ$8&amp;EI$10,TRUE),""),"")</f>
        <v/>
      </c>
      <c r="EJ22" s="177" t="str">
        <f t="shared" si="142"/>
        <v/>
      </c>
      <c r="EK22" s="155" t="str">
        <f t="shared" si="143"/>
        <v/>
      </c>
      <c r="EL22" s="155" t="str">
        <f t="shared" si="144"/>
        <v/>
      </c>
      <c r="EM22" s="155" t="str">
        <f t="shared" si="145"/>
        <v/>
      </c>
      <c r="EN22" s="155" t="str">
        <f t="shared" si="146"/>
        <v/>
      </c>
      <c r="EO22" s="155" t="str">
        <f t="shared" si="147"/>
        <v/>
      </c>
      <c r="EP22" s="155" t="str">
        <f t="shared" si="148"/>
        <v/>
      </c>
      <c r="EQ22" s="155" t="str">
        <f t="shared" si="149"/>
        <v/>
      </c>
      <c r="ER22" s="155" t="str">
        <f t="shared" si="150"/>
        <v/>
      </c>
      <c r="ES22" s="155" t="str">
        <f t="shared" si="151"/>
        <v/>
      </c>
      <c r="ET22" s="155" t="str">
        <f t="shared" si="152"/>
        <v/>
      </c>
      <c r="EU22" s="155" t="str">
        <f t="shared" si="153"/>
        <v/>
      </c>
      <c r="EV22" s="155" t="str">
        <f t="shared" si="154"/>
        <v/>
      </c>
      <c r="EW22" s="155" t="str">
        <f t="shared" si="155"/>
        <v/>
      </c>
      <c r="EX22" s="155" t="str">
        <f t="shared" si="156"/>
        <v/>
      </c>
      <c r="EY22" s="155" t="str">
        <f t="shared" si="157"/>
        <v/>
      </c>
      <c r="EZ22" s="155" t="str">
        <f t="shared" si="158"/>
        <v/>
      </c>
      <c r="FA22" s="155" t="str">
        <f t="shared" si="159"/>
        <v/>
      </c>
      <c r="FB22" s="155" t="str">
        <f t="shared" si="160"/>
        <v/>
      </c>
      <c r="FC22" s="155" t="str">
        <f t="shared" si="161"/>
        <v/>
      </c>
      <c r="FD22" s="155" t="str">
        <f t="shared" si="162"/>
        <v/>
      </c>
      <c r="FE22" s="155" t="str">
        <f t="shared" si="163"/>
        <v/>
      </c>
      <c r="FF22" s="155" t="str">
        <f t="shared" si="164"/>
        <v/>
      </c>
      <c r="FG22" s="155" t="str">
        <f t="shared" si="165"/>
        <v/>
      </c>
      <c r="FH22" s="180" t="str">
        <f t="shared" si="166"/>
        <v/>
      </c>
      <c r="FI22" s="181" t="str">
        <f t="shared" si="128"/>
        <v/>
      </c>
      <c r="FJ22" s="135"/>
    </row>
    <row r="23" spans="2:166" ht="15" thickBot="1" x14ac:dyDescent="0.35">
      <c r="B23" s="128" t="str">
        <f ca="1">IF(celkem_formaci&gt;=D23,IF(AND((INDIRECT("'"&amp;data!B162&amp;"'!"&amp;ADDRESS(ROW('Přihláška č. 1'!$F$8),COLUMN('Přihláška č. 1'!$F$8),4),TRUE))=list_ok,COUNTIF(AA23:CK23,0)=0),"OK","ERR"),"")</f>
        <v/>
      </c>
      <c r="C23" s="255" t="str">
        <f t="shared" si="167"/>
        <v>...12!</v>
      </c>
      <c r="D23" s="128">
        <v>12</v>
      </c>
      <c r="E23" s="250" t="str">
        <f t="shared" si="84"/>
        <v/>
      </c>
      <c r="F23" s="201"/>
      <c r="G23" s="200"/>
      <c r="H23" s="204"/>
      <c r="I23" s="156" t="str">
        <f t="shared" si="129"/>
        <v/>
      </c>
      <c r="J23" s="155" t="str">
        <f t="shared" si="130"/>
        <v/>
      </c>
      <c r="K23" s="159"/>
      <c r="L23" s="243" t="str" cm="1">
        <f t="array" aca="1" ref="L23" ca="1">IF(celkem_formaci&gt;=D23,INDIRECT("'"&amp;data!B162&amp;"'!"&amp;ADDRESS(ROW('Přihláška č. 1'!$D$12),COLUMN('Přihláška č. 1'!$D$12),4),TRUE),"")</f>
        <v/>
      </c>
      <c r="M23" s="157" t="str">
        <f t="shared" si="131"/>
        <v/>
      </c>
      <c r="N23" s="158" t="str">
        <f t="shared" si="132"/>
        <v/>
      </c>
      <c r="O23" s="178" t="str" cm="1">
        <f t="array" aca="1" ref="O23" ca="1">IF(celkem_formaci&gt;=D23,INDIRECT("'"&amp;data!B162&amp;"'!"&amp;ADDRESS(ROW('Přihláška č. 1'!$D$6),COLUMN('Přihláška č. 1'!$D$6),4),TRUE),"")</f>
        <v/>
      </c>
      <c r="P23" s="155" t="str">
        <f ca="1">IF(celkem_formaci&gt;=D23,COUNTIF(INDIRECT("'"&amp;data!B162&amp;"'!"&amp;ADDRESS(ROW('Přihláška č. 1'!$E$9),COLUMN('Přihláška č. 1'!$E$9),4),TRUE),"*")+COUNTIF(INDIRECT("'"&amp;data!B162&amp;"'!"&amp;ADDRESS(ROW('Přihláška č. 1'!$E$10),COLUMN('Přihláška č. 1'!$E$10),4),TRUE),"*"),"")</f>
        <v/>
      </c>
      <c r="Q23" s="155" t="str">
        <f t="shared" si="133"/>
        <v/>
      </c>
      <c r="R23" s="155" t="str">
        <f t="shared" si="134"/>
        <v/>
      </c>
      <c r="S23" s="179" t="str">
        <f t="shared" si="135"/>
        <v/>
      </c>
      <c r="T23" s="178" t="str" cm="1">
        <f t="array" aca="1" ref="T23" ca="1">IF(celkem_formaci&gt;=D23,INDIRECT("'"&amp;data!B162&amp;"'!"&amp;ADDRESS(ROW('Přihláška č. 1'!$D$4),COLUMN('Přihláška č. 1'!$D$4),4),TRUE),"")</f>
        <v/>
      </c>
      <c r="U23" s="155" t="str" cm="1">
        <f t="array" aca="1" ref="U23" ca="1">IF(celkem_formaci&gt;=D23,INDIRECT("'"&amp;data!B162&amp;"'!"&amp;ADDRESS(ROW('Přihláška č. 1'!$D$13),COLUMN('Přihláška č. 1'!$D$13),4),TRUE),"")</f>
        <v/>
      </c>
      <c r="V23" s="155" t="str" cm="1">
        <f t="array" aca="1" ref="V23" ca="1">IF(celkem_formaci&gt;=D23,INDIRECT("'"&amp;data!B162&amp;"'!"&amp;ADDRESS(ROW('Přihláška č. 1'!$D$5),COLUMN('Přihláška č. 1'!$D$5),4),TRUE),"")</f>
        <v/>
      </c>
      <c r="W23" s="155" t="str">
        <f ca="1">IF(celkem_formaci&gt;=D23,IF(INDIRECT("'"&amp;data!B162&amp;"'!"&amp;ADDRESS(ROW('Přihláška č. 1'!$D$8),COLUMN('Přihláška č. 1'!$D$8),4),TRUE)="","",INDIRECT("'"&amp;data!B162&amp;"'!"&amp;ADDRESS(ROW('Přihláška č. 1'!$D$8),COLUMN('Přihláška č. 1'!$D$8),4),TRUE)),"")</f>
        <v/>
      </c>
      <c r="X23" s="184" t="str">
        <f ca="1">IF(celkem_formaci&gt;=D23,INDIRECT("'"&amp;data!B162&amp;"'!"&amp;ADDRESS(ROW('Přihláška č. 1'!$D$7),COLUMN('Přihláška č. 1'!$D$7),4),TRUE)/60,"")</f>
        <v/>
      </c>
      <c r="Y23" s="182"/>
      <c r="Z23" s="175"/>
      <c r="AA23" s="178" t="str">
        <f ca="1">IF(celkem_formaci&gt;=D23,IF(P23&gt;=1,INDIRECT("'"&amp;data!B162&amp;"'!"&amp;ADDRESS(ROW('Přihláška č. 1'!$E$9),COLUMN('Přihláška č. 1'!$E$9),4),TRUE),""),"")</f>
        <v/>
      </c>
      <c r="AB23" s="155" t="str" cm="1">
        <f t="array" aca="1" ref="AB23" ca="1">IF(celkem_formaci&gt;=D23,IF(P23&gt;=2,INDIRECT("'"&amp;data!B162&amp;"'!"&amp;ADDRESS(ROW('Přihláška č. 1'!$E$10),COLUMN('Přihláška č. 1'!$E$10),4),TRUE),""),"")</f>
        <v/>
      </c>
      <c r="AC23" s="155" t="str">
        <f t="shared" si="136"/>
        <v/>
      </c>
      <c r="AD23" s="179" t="str">
        <f t="shared" si="137"/>
        <v/>
      </c>
      <c r="AE23" s="178" t="str">
        <f t="shared" si="94"/>
        <v/>
      </c>
      <c r="AF23" s="155" t="str">
        <f t="shared" si="138"/>
        <v/>
      </c>
      <c r="AG23" s="155" t="str">
        <f t="shared" si="139"/>
        <v/>
      </c>
      <c r="AH23" s="155" t="str">
        <f t="shared" si="97"/>
        <v/>
      </c>
      <c r="AI23" s="155" t="str">
        <f t="shared" si="140"/>
        <v/>
      </c>
      <c r="AJ23" s="180" t="str">
        <f t="shared" si="141"/>
        <v/>
      </c>
      <c r="AK23" s="155" t="str">
        <f t="shared" si="100"/>
        <v/>
      </c>
      <c r="AL23" s="155" t="str">
        <f t="shared" si="101"/>
        <v/>
      </c>
      <c r="AM23" s="186" t="str">
        <f t="shared" si="102"/>
        <v/>
      </c>
      <c r="AN23" s="178" t="str">
        <f ca="1">IF(celkem_formaci&gt;=$D23,IF($O23&gt;=AN$9,INDIRECT("'"&amp;data!$B162&amp;"'!"&amp;$AN$8&amp;AN$10,TRUE),""),"")</f>
        <v/>
      </c>
      <c r="AO23" s="155" t="str">
        <f ca="1">IF(celkem_formaci&gt;=$D23,IF($O23&gt;=AO$9,INDIRECT("'"&amp;data!$B162&amp;"'!"&amp;$AO$8&amp;AO$10,TRUE),""),"")</f>
        <v/>
      </c>
      <c r="AP23" s="155" t="str">
        <f ca="1">IF(celkem_formaci&gt;=$D23,IF($O23&gt;=AP$9,INDIRECT("'"&amp;data!$B162&amp;"'!"&amp;$AN$8&amp;AP$10,TRUE),""),"")</f>
        <v/>
      </c>
      <c r="AQ23" s="155" t="str">
        <f ca="1">IF(celkem_formaci&gt;=$D23,IF($O23&gt;=AQ$9,INDIRECT("'"&amp;data!$B162&amp;"'!"&amp;$AO$8&amp;AQ$10,TRUE),""),"")</f>
        <v/>
      </c>
      <c r="AR23" s="155" t="str">
        <f ca="1">IF(celkem_formaci&gt;=$D23,IF($O23&gt;=AR$9,INDIRECT("'"&amp;data!$B162&amp;"'!"&amp;$AN$8&amp;AR$10,TRUE),""),"")</f>
        <v/>
      </c>
      <c r="AS23" s="155" t="str">
        <f ca="1">IF(celkem_formaci&gt;=$D23,IF($O23&gt;=AS$9,INDIRECT("'"&amp;data!$B162&amp;"'!"&amp;$AO$8&amp;AS$10,TRUE),""),"")</f>
        <v/>
      </c>
      <c r="AT23" s="155" t="str">
        <f ca="1">IF(celkem_formaci&gt;=$D23,IF($O23&gt;=AT$9,INDIRECT("'"&amp;data!$B162&amp;"'!"&amp;$AN$8&amp;AT$10,TRUE),""),"")</f>
        <v/>
      </c>
      <c r="AU23" s="155" t="str">
        <f ca="1">IF(celkem_formaci&gt;=$D23,IF($O23&gt;=AU$9,INDIRECT("'"&amp;data!$B162&amp;"'!"&amp;$AO$8&amp;AU$10,TRUE),""),"")</f>
        <v/>
      </c>
      <c r="AV23" s="155" t="str">
        <f ca="1">IF(celkem_formaci&gt;=$D23,IF($O23&gt;=AV$9,INDIRECT("'"&amp;data!$B162&amp;"'!"&amp;$AN$8&amp;AV$10,TRUE),""),"")</f>
        <v/>
      </c>
      <c r="AW23" s="155" t="str">
        <f ca="1">IF(celkem_formaci&gt;=$D23,IF($O23&gt;=AW$9,INDIRECT("'"&amp;data!$B162&amp;"'!"&amp;$AO$8&amp;AW$10,TRUE),""),"")</f>
        <v/>
      </c>
      <c r="AX23" s="155" t="str">
        <f ca="1">IF(celkem_formaci&gt;=$D23,IF($O23&gt;=AX$9,INDIRECT("'"&amp;data!$B162&amp;"'!"&amp;$AN$8&amp;AX$10,TRUE),""),"")</f>
        <v/>
      </c>
      <c r="AY23" s="155" t="str">
        <f ca="1">IF(celkem_formaci&gt;=$D23,IF($O23&gt;=AY$9,INDIRECT("'"&amp;data!$B162&amp;"'!"&amp;$AO$8&amp;AY$10,TRUE),""),"")</f>
        <v/>
      </c>
      <c r="AZ23" s="155" t="str">
        <f ca="1">IF(celkem_formaci&gt;=$D23,IF($O23&gt;=AZ$9,INDIRECT("'"&amp;data!$B162&amp;"'!"&amp;$AN$8&amp;AZ$10,TRUE),""),"")</f>
        <v/>
      </c>
      <c r="BA23" s="155" t="str">
        <f ca="1">IF(celkem_formaci&gt;=$D23,IF($O23&gt;=BA$9,INDIRECT("'"&amp;data!$B162&amp;"'!"&amp;$AO$8&amp;BA$10,TRUE),""),"")</f>
        <v/>
      </c>
      <c r="BB23" s="155" t="str">
        <f ca="1">IF(celkem_formaci&gt;=$D23,IF($O23&gt;=BB$9,INDIRECT("'"&amp;data!$B162&amp;"'!"&amp;$AN$8&amp;BB$10,TRUE),""),"")</f>
        <v/>
      </c>
      <c r="BC23" s="155" t="str">
        <f ca="1">IF(celkem_formaci&gt;=$D23,IF($O23&gt;=BC$9,INDIRECT("'"&amp;data!$B162&amp;"'!"&amp;$AO$8&amp;BC$10,TRUE),""),"")</f>
        <v/>
      </c>
      <c r="BD23" s="155" t="str">
        <f ca="1">IF(celkem_formaci&gt;=$D23,IF($O23&gt;=BD$9,INDIRECT("'"&amp;data!$B162&amp;"'!"&amp;$AN$8&amp;BD$10,TRUE),""),"")</f>
        <v/>
      </c>
      <c r="BE23" s="155" t="str">
        <f ca="1">IF(celkem_formaci&gt;=$D23,IF($O23&gt;=BE$9,INDIRECT("'"&amp;data!$B162&amp;"'!"&amp;$AO$8&amp;BE$10,TRUE),""),"")</f>
        <v/>
      </c>
      <c r="BF23" s="155" t="str">
        <f ca="1">IF(celkem_formaci&gt;=$D23,IF($O23&gt;=BF$9,INDIRECT("'"&amp;data!$B162&amp;"'!"&amp;$AN$8&amp;BF$10,TRUE),""),"")</f>
        <v/>
      </c>
      <c r="BG23" s="155" t="str">
        <f ca="1">IF(celkem_formaci&gt;=$D23,IF($O23&gt;=BG$9,INDIRECT("'"&amp;data!$B162&amp;"'!"&amp;$AO$8&amp;BG$10,TRUE),""),"")</f>
        <v/>
      </c>
      <c r="BH23" s="155" t="str">
        <f ca="1">IF(celkem_formaci&gt;=$D23,IF($O23&gt;=BH$9,INDIRECT("'"&amp;data!$B162&amp;"'!"&amp;$AN$8&amp;BH$10,TRUE),""),"")</f>
        <v/>
      </c>
      <c r="BI23" s="155" t="str">
        <f ca="1">IF(celkem_formaci&gt;=$D23,IF($O23&gt;=BI$9,INDIRECT("'"&amp;data!$B162&amp;"'!"&amp;$AO$8&amp;BI$10,TRUE),""),"")</f>
        <v/>
      </c>
      <c r="BJ23" s="155" t="str">
        <f ca="1">IF(celkem_formaci&gt;=$D23,IF($O23&gt;=BJ$9,INDIRECT("'"&amp;data!$B162&amp;"'!"&amp;$AN$8&amp;BJ$10,TRUE),""),"")</f>
        <v/>
      </c>
      <c r="BK23" s="155" t="str">
        <f ca="1">IF(celkem_formaci&gt;=$D23,IF($O23&gt;=BK$9,INDIRECT("'"&amp;data!$B162&amp;"'!"&amp;$AO$8&amp;BK$10,TRUE),""),"")</f>
        <v/>
      </c>
      <c r="BL23" s="155" t="str">
        <f ca="1">IF(celkem_formaci&gt;=$D23,IF($O23&gt;=BL$9,INDIRECT("'"&amp;data!$B162&amp;"'!"&amp;$AN$8&amp;BL$10,TRUE),""),"")</f>
        <v/>
      </c>
      <c r="BM23" s="155" t="str">
        <f ca="1">IF(celkem_formaci&gt;=$D23,IF($O23&gt;=BM$9,INDIRECT("'"&amp;data!$B162&amp;"'!"&amp;$AO$8&amp;BM$10,TRUE),""),"")</f>
        <v/>
      </c>
      <c r="BN23" s="155" t="str">
        <f ca="1">IF(celkem_formaci&gt;=$D23,IF($O23&gt;=BN$9,INDIRECT("'"&amp;data!$B162&amp;"'!"&amp;$AN$8&amp;BN$10,TRUE),""),"")</f>
        <v/>
      </c>
      <c r="BO23" s="155" t="str">
        <f ca="1">IF(celkem_formaci&gt;=$D23,IF($O23&gt;=BO$9,INDIRECT("'"&amp;data!$B162&amp;"'!"&amp;$AO$8&amp;BO$10,TRUE),""),"")</f>
        <v/>
      </c>
      <c r="BP23" s="155" t="str">
        <f ca="1">IF(celkem_formaci&gt;=$D23,IF($O23&gt;=BP$9,INDIRECT("'"&amp;data!$B162&amp;"'!"&amp;$AN$8&amp;BP$10,TRUE),""),"")</f>
        <v/>
      </c>
      <c r="BQ23" s="155" t="str">
        <f ca="1">IF(celkem_formaci&gt;=$D23,IF($O23&gt;=BQ$9,INDIRECT("'"&amp;data!$B162&amp;"'!"&amp;$AO$8&amp;BQ$10,TRUE),""),"")</f>
        <v/>
      </c>
      <c r="BR23" s="155" t="str">
        <f ca="1">IF(celkem_formaci&gt;=$D23,IF($O23&gt;=BR$9,INDIRECT("'"&amp;data!$B162&amp;"'!"&amp;$AN$8&amp;BR$10,TRUE),""),"")</f>
        <v/>
      </c>
      <c r="BS23" s="155" t="str">
        <f ca="1">IF(celkem_formaci&gt;=$D23,IF($O23&gt;=BS$9,INDIRECT("'"&amp;data!$B162&amp;"'!"&amp;$AO$8&amp;BS$10,TRUE),""),"")</f>
        <v/>
      </c>
      <c r="BT23" s="155" t="str">
        <f ca="1">IF(celkem_formaci&gt;=$D23,IF($O23&gt;=BT$9,INDIRECT("'"&amp;data!$B162&amp;"'!"&amp;$AN$8&amp;BT$10,TRUE),""),"")</f>
        <v/>
      </c>
      <c r="BU23" s="155" t="str">
        <f ca="1">IF(celkem_formaci&gt;=$D23,IF($O23&gt;=BU$9,INDIRECT("'"&amp;data!$B162&amp;"'!"&amp;$AO$8&amp;BU$10,TRUE),""),"")</f>
        <v/>
      </c>
      <c r="BV23" s="155" t="str">
        <f ca="1">IF(celkem_formaci&gt;=$D23,IF($O23&gt;=BV$9,INDIRECT("'"&amp;data!$B162&amp;"'!"&amp;$AN$8&amp;BV$10,TRUE),""),"")</f>
        <v/>
      </c>
      <c r="BW23" s="155" t="str">
        <f ca="1">IF(celkem_formaci&gt;=$D23,IF($O23&gt;=BW$9,INDIRECT("'"&amp;data!$B162&amp;"'!"&amp;$AO$8&amp;BW$10,TRUE),""),"")</f>
        <v/>
      </c>
      <c r="BX23" s="155" t="str">
        <f ca="1">IF(celkem_formaci&gt;=$D23,IF($O23&gt;=BX$9,INDIRECT("'"&amp;data!$B162&amp;"'!"&amp;$AN$8&amp;BX$10,TRUE),""),"")</f>
        <v/>
      </c>
      <c r="BY23" s="155" t="str">
        <f ca="1">IF(celkem_formaci&gt;=$D23,IF($O23&gt;=BY$9,INDIRECT("'"&amp;data!$B162&amp;"'!"&amp;$AO$8&amp;BY$10,TRUE),""),"")</f>
        <v/>
      </c>
      <c r="BZ23" s="155" t="str">
        <f ca="1">IF(celkem_formaci&gt;=$D23,IF($O23&gt;=BZ$9,INDIRECT("'"&amp;data!$B162&amp;"'!"&amp;$AN$8&amp;BZ$10,TRUE),""),"")</f>
        <v/>
      </c>
      <c r="CA23" s="155" t="str">
        <f ca="1">IF(celkem_formaci&gt;=$D23,IF($O23&gt;=CA$9,INDIRECT("'"&amp;data!$B162&amp;"'!"&amp;$AO$8&amp;CA$10,TRUE),""),"")</f>
        <v/>
      </c>
      <c r="CB23" s="155" t="str">
        <f ca="1">IF(celkem_formaci&gt;=$D23,IF($O23&gt;=CB$9,INDIRECT("'"&amp;data!$B162&amp;"'!"&amp;$AN$8&amp;CB$10,TRUE),""),"")</f>
        <v/>
      </c>
      <c r="CC23" s="155" t="str">
        <f ca="1">IF(celkem_formaci&gt;=$D23,IF($O23&gt;=CC$9,INDIRECT("'"&amp;data!$B162&amp;"'!"&amp;$AO$8&amp;CC$10,TRUE),""),"")</f>
        <v/>
      </c>
      <c r="CD23" s="155" t="str">
        <f ca="1">IF(celkem_formaci&gt;=$D23,IF($O23&gt;=CD$9,INDIRECT("'"&amp;data!$B162&amp;"'!"&amp;$AN$8&amp;CD$10,TRUE),""),"")</f>
        <v/>
      </c>
      <c r="CE23" s="155" t="str">
        <f ca="1">IF(celkem_formaci&gt;=$D23,IF($O23&gt;=CE$9,INDIRECT("'"&amp;data!$B162&amp;"'!"&amp;$AO$8&amp;CE$10,TRUE),""),"")</f>
        <v/>
      </c>
      <c r="CF23" s="155" t="str">
        <f ca="1">IF(celkem_formaci&gt;=$D23,IF($O23&gt;=CF$9,INDIRECT("'"&amp;data!$B162&amp;"'!"&amp;$AN$8&amp;CF$10,TRUE),""),"")</f>
        <v/>
      </c>
      <c r="CG23" s="155" t="str">
        <f ca="1">IF(celkem_formaci&gt;=$D23,IF($O23&gt;=CG$9,INDIRECT("'"&amp;data!$B162&amp;"'!"&amp;$AO$8&amp;CG$10,TRUE),""),"")</f>
        <v/>
      </c>
      <c r="CH23" s="155" t="str">
        <f ca="1">IF(celkem_formaci&gt;=$D23,IF($O23&gt;=CH$9,INDIRECT("'"&amp;data!$B162&amp;"'!"&amp;$AN$8&amp;CH$10,TRUE),""),"")</f>
        <v/>
      </c>
      <c r="CI23" s="155" t="str">
        <f ca="1">IF(celkem_formaci&gt;=$D23,IF($O23&gt;=CI$9,INDIRECT("'"&amp;data!$B162&amp;"'!"&amp;$AO$8&amp;CI$10,TRUE),""),"")</f>
        <v/>
      </c>
      <c r="CJ23" s="155" t="str">
        <f ca="1">IF(celkem_formaci&gt;=$D23,IF($O23&gt;=CJ$9,INDIRECT("'"&amp;data!$B162&amp;"'!"&amp;$AN$8&amp;CJ$10,TRUE),""),"")</f>
        <v/>
      </c>
      <c r="CK23" s="179" t="str">
        <f ca="1">IF(celkem_formaci&gt;=$D23,IF($O23&gt;=CK$9,INDIRECT("'"&amp;data!$B162&amp;"'!"&amp;$AO$8&amp;CK$10,TRUE),""),"")</f>
        <v/>
      </c>
      <c r="CL23" s="178" t="str">
        <f ca="1">IF(celkem_formaci&gt;=$D23,IF($O23&gt;=CL$9,INDIRECT("'"&amp;data!$B162&amp;"'!"&amp;$AP$8&amp;CL$10,TRUE),""),"")</f>
        <v/>
      </c>
      <c r="CM23" s="155" t="str">
        <f ca="1">IF(celkem_formaci&gt;=$D23,IF($O23&gt;=CM$9,INDIRECT("'"&amp;data!$B162&amp;"'!"&amp;$AP$8&amp;CM$10,TRUE),""),"")</f>
        <v/>
      </c>
      <c r="CN23" s="155" t="str">
        <f ca="1">IF(celkem_formaci&gt;=$D23,IF($O23&gt;=CN$9,INDIRECT("'"&amp;data!$B162&amp;"'!"&amp;$AP$8&amp;CN$10,TRUE),""),"")</f>
        <v/>
      </c>
      <c r="CO23" s="155" t="str">
        <f ca="1">IF(celkem_formaci&gt;=$D23,IF($O23&gt;=CO$9,INDIRECT("'"&amp;data!$B162&amp;"'!"&amp;$AP$8&amp;CO$10,TRUE),""),"")</f>
        <v/>
      </c>
      <c r="CP23" s="155" t="str">
        <f ca="1">IF(celkem_formaci&gt;=$D23,IF($O23&gt;=CP$9,INDIRECT("'"&amp;data!$B162&amp;"'!"&amp;$AP$8&amp;CP$10,TRUE),""),"")</f>
        <v/>
      </c>
      <c r="CQ23" s="155" t="str">
        <f ca="1">IF(celkem_formaci&gt;=$D23,IF($O23&gt;=CQ$9,INDIRECT("'"&amp;data!$B162&amp;"'!"&amp;$AP$8&amp;CQ$10,TRUE),""),"")</f>
        <v/>
      </c>
      <c r="CR23" s="155" t="str">
        <f ca="1">IF(celkem_formaci&gt;=$D23,IF($O23&gt;=CR$9,INDIRECT("'"&amp;data!$B162&amp;"'!"&amp;$AP$8&amp;CR$10,TRUE),""),"")</f>
        <v/>
      </c>
      <c r="CS23" s="155" t="str">
        <f ca="1">IF(celkem_formaci&gt;=$D23,IF($O23&gt;=CS$9,INDIRECT("'"&amp;data!$B162&amp;"'!"&amp;$AP$8&amp;CS$10,TRUE),""),"")</f>
        <v/>
      </c>
      <c r="CT23" s="155" t="str">
        <f ca="1">IF(celkem_formaci&gt;=$D23,IF($O23&gt;=CT$9,INDIRECT("'"&amp;data!$B162&amp;"'!"&amp;$AP$8&amp;CT$10,TRUE),""),"")</f>
        <v/>
      </c>
      <c r="CU23" s="155" t="str">
        <f ca="1">IF(celkem_formaci&gt;=$D23,IF($O23&gt;=CU$9,INDIRECT("'"&amp;data!$B162&amp;"'!"&amp;$AP$8&amp;CU$10,TRUE),""),"")</f>
        <v/>
      </c>
      <c r="CV23" s="155" t="str">
        <f ca="1">IF(celkem_formaci&gt;=$D23,IF($O23&gt;=CV$9,INDIRECT("'"&amp;data!$B162&amp;"'!"&amp;$AP$8&amp;CV$10,TRUE),""),"")</f>
        <v/>
      </c>
      <c r="CW23" s="155" t="str">
        <f ca="1">IF(celkem_formaci&gt;=$D23,IF($O23&gt;=CW$9,INDIRECT("'"&amp;data!$B162&amp;"'!"&amp;$AP$8&amp;CW$10,TRUE),""),"")</f>
        <v/>
      </c>
      <c r="CX23" s="155" t="str">
        <f ca="1">IF(celkem_formaci&gt;=$D23,IF($O23&gt;=CX$9,INDIRECT("'"&amp;data!$B162&amp;"'!"&amp;$AP$8&amp;CX$10,TRUE),""),"")</f>
        <v/>
      </c>
      <c r="CY23" s="155" t="str">
        <f ca="1">IF(celkem_formaci&gt;=$D23,IF($O23&gt;=CY$9,INDIRECT("'"&amp;data!$B162&amp;"'!"&amp;$AP$8&amp;CY$10,TRUE),""),"")</f>
        <v/>
      </c>
      <c r="CZ23" s="155" t="str">
        <f ca="1">IF(celkem_formaci&gt;=$D23,IF($O23&gt;=CZ$9,INDIRECT("'"&amp;data!$B162&amp;"'!"&amp;$AP$8&amp;CZ$10,TRUE),""),"")</f>
        <v/>
      </c>
      <c r="DA23" s="155" t="str">
        <f ca="1">IF(celkem_formaci&gt;=$D23,IF($O23&gt;=DA$9,INDIRECT("'"&amp;data!$B162&amp;"'!"&amp;$AP$8&amp;DA$10,TRUE),""),"")</f>
        <v/>
      </c>
      <c r="DB23" s="155" t="str">
        <f ca="1">IF(celkem_formaci&gt;=$D23,IF($O23&gt;=DB$9,INDIRECT("'"&amp;data!$B162&amp;"'!"&amp;$AP$8&amp;DB$10,TRUE),""),"")</f>
        <v/>
      </c>
      <c r="DC23" s="155" t="str">
        <f ca="1">IF(celkem_formaci&gt;=$D23,IF($O23&gt;=DC$9,INDIRECT("'"&amp;data!$B162&amp;"'!"&amp;$AP$8&amp;DC$10,TRUE),""),"")</f>
        <v/>
      </c>
      <c r="DD23" s="155" t="str">
        <f ca="1">IF(celkem_formaci&gt;=$D23,IF($O23&gt;=DD$9,INDIRECT("'"&amp;data!$B162&amp;"'!"&amp;$AP$8&amp;DD$10,TRUE),""),"")</f>
        <v/>
      </c>
      <c r="DE23" s="155" t="str">
        <f ca="1">IF(celkem_formaci&gt;=$D23,IF($O23&gt;=DE$9,INDIRECT("'"&amp;data!$B162&amp;"'!"&amp;$AP$8&amp;DE$10,TRUE),""),"")</f>
        <v/>
      </c>
      <c r="DF23" s="155" t="str">
        <f ca="1">IF(celkem_formaci&gt;=$D23,IF($O23&gt;=DF$9,INDIRECT("'"&amp;data!$B162&amp;"'!"&amp;$AP$8&amp;DF$10,TRUE),""),"")</f>
        <v/>
      </c>
      <c r="DG23" s="155" t="str">
        <f ca="1">IF(celkem_formaci&gt;=$D23,IF($O23&gt;=DG$9,INDIRECT("'"&amp;data!$B162&amp;"'!"&amp;$AP$8&amp;DG$10,TRUE),""),"")</f>
        <v/>
      </c>
      <c r="DH23" s="155" t="str">
        <f ca="1">IF(celkem_formaci&gt;=$D23,IF($O23&gt;=DH$9,INDIRECT("'"&amp;data!$B162&amp;"'!"&amp;$AP$8&amp;DH$10,TRUE),""),"")</f>
        <v/>
      </c>
      <c r="DI23" s="155" t="str">
        <f ca="1">IF(celkem_formaci&gt;=$D23,IF($O23&gt;=DI$9,INDIRECT("'"&amp;data!$B162&amp;"'!"&amp;$AP$8&amp;DI$10,TRUE),""),"")</f>
        <v/>
      </c>
      <c r="DJ23" s="179" t="str">
        <f ca="1">IF(celkem_formaci&gt;=$D23,IF($O23&gt;=DJ$9,INDIRECT("'"&amp;data!$B162&amp;"'!"&amp;$AP$8&amp;DJ$10,TRUE),""),"")</f>
        <v/>
      </c>
      <c r="DK23" s="178" t="str">
        <f ca="1">IF(celkem_formaci&gt;=$D23,IF($O23&gt;=DK$9,INDIRECT("'"&amp;data!$B162&amp;"'!"&amp;$AQ$8&amp;DK$10,TRUE),""),"")</f>
        <v/>
      </c>
      <c r="DL23" s="155" t="str">
        <f ca="1">IF(celkem_formaci&gt;=$D23,IF($O23&gt;=DL$9,INDIRECT("'"&amp;data!$B162&amp;"'!"&amp;$AQ$8&amp;DL$10,TRUE),""),"")</f>
        <v/>
      </c>
      <c r="DM23" s="155" t="str">
        <f ca="1">IF(celkem_formaci&gt;=$D23,IF($O23&gt;=DM$9,INDIRECT("'"&amp;data!$B162&amp;"'!"&amp;$AQ$8&amp;DM$10,TRUE),""),"")</f>
        <v/>
      </c>
      <c r="DN23" s="155" t="str">
        <f ca="1">IF(celkem_formaci&gt;=$D23,IF($O23&gt;=DN$9,INDIRECT("'"&amp;data!$B162&amp;"'!"&amp;$AQ$8&amp;DN$10,TRUE),""),"")</f>
        <v/>
      </c>
      <c r="DO23" s="155" t="str">
        <f ca="1">IF(celkem_formaci&gt;=$D23,IF($O23&gt;=DO$9,INDIRECT("'"&amp;data!$B162&amp;"'!"&amp;$AQ$8&amp;DO$10,TRUE),""),"")</f>
        <v/>
      </c>
      <c r="DP23" s="155" t="str">
        <f ca="1">IF(celkem_formaci&gt;=$D23,IF($O23&gt;=DP$9,INDIRECT("'"&amp;data!$B162&amp;"'!"&amp;$AQ$8&amp;DP$10,TRUE),""),"")</f>
        <v/>
      </c>
      <c r="DQ23" s="155" t="str">
        <f ca="1">IF(celkem_formaci&gt;=$D23,IF($O23&gt;=DQ$9,INDIRECT("'"&amp;data!$B162&amp;"'!"&amp;$AQ$8&amp;DQ$10,TRUE),""),"")</f>
        <v/>
      </c>
      <c r="DR23" s="155" t="str">
        <f ca="1">IF(celkem_formaci&gt;=$D23,IF($O23&gt;=DR$9,INDIRECT("'"&amp;data!$B162&amp;"'!"&amp;$AQ$8&amp;DR$10,TRUE),""),"")</f>
        <v/>
      </c>
      <c r="DS23" s="155" t="str">
        <f ca="1">IF(celkem_formaci&gt;=$D23,IF($O23&gt;=DS$9,INDIRECT("'"&amp;data!$B162&amp;"'!"&amp;$AQ$8&amp;DS$10,TRUE),""),"")</f>
        <v/>
      </c>
      <c r="DT23" s="155" t="str">
        <f ca="1">IF(celkem_formaci&gt;=$D23,IF($O23&gt;=DT$9,INDIRECT("'"&amp;data!$B162&amp;"'!"&amp;$AQ$8&amp;DT$10,TRUE),""),"")</f>
        <v/>
      </c>
      <c r="DU23" s="155" t="str">
        <f ca="1">IF(celkem_formaci&gt;=$D23,IF($O23&gt;=DU$9,INDIRECT("'"&amp;data!$B162&amp;"'!"&amp;$AQ$8&amp;DU$10,TRUE),""),"")</f>
        <v/>
      </c>
      <c r="DV23" s="155" t="str">
        <f ca="1">IF(celkem_formaci&gt;=$D23,IF($O23&gt;=DV$9,INDIRECT("'"&amp;data!$B162&amp;"'!"&amp;$AQ$8&amp;DV$10,TRUE),""),"")</f>
        <v/>
      </c>
      <c r="DW23" s="155" t="str">
        <f ca="1">IF(celkem_formaci&gt;=$D23,IF($O23&gt;=DW$9,INDIRECT("'"&amp;data!$B162&amp;"'!"&amp;$AQ$8&amp;DW$10,TRUE),""),"")</f>
        <v/>
      </c>
      <c r="DX23" s="155" t="str">
        <f ca="1">IF(celkem_formaci&gt;=$D23,IF($O23&gt;=DX$9,INDIRECT("'"&amp;data!$B162&amp;"'!"&amp;$AQ$8&amp;DX$10,TRUE),""),"")</f>
        <v/>
      </c>
      <c r="DY23" s="155" t="str">
        <f ca="1">IF(celkem_formaci&gt;=$D23,IF($O23&gt;=DY$9,INDIRECT("'"&amp;data!$B162&amp;"'!"&amp;$AQ$8&amp;DY$10,TRUE),""),"")</f>
        <v/>
      </c>
      <c r="DZ23" s="155" t="str">
        <f ca="1">IF(celkem_formaci&gt;=$D23,IF($O23&gt;=DZ$9,INDIRECT("'"&amp;data!$B162&amp;"'!"&amp;$AQ$8&amp;DZ$10,TRUE),""),"")</f>
        <v/>
      </c>
      <c r="EA23" s="155" t="str">
        <f ca="1">IF(celkem_formaci&gt;=$D23,IF($O23&gt;=EA$9,INDIRECT("'"&amp;data!$B162&amp;"'!"&amp;$AQ$8&amp;EA$10,TRUE),""),"")</f>
        <v/>
      </c>
      <c r="EB23" s="155" t="str">
        <f ca="1">IF(celkem_formaci&gt;=$D23,IF($O23&gt;=EB$9,INDIRECT("'"&amp;data!$B162&amp;"'!"&amp;$AQ$8&amp;EB$10,TRUE),""),"")</f>
        <v/>
      </c>
      <c r="EC23" s="155" t="str">
        <f ca="1">IF(celkem_formaci&gt;=$D23,IF($O23&gt;=EC$9,INDIRECT("'"&amp;data!$B162&amp;"'!"&amp;$AQ$8&amp;EC$10,TRUE),""),"")</f>
        <v/>
      </c>
      <c r="ED23" s="155" t="str">
        <f ca="1">IF(celkem_formaci&gt;=$D23,IF($O23&gt;=ED$9,INDIRECT("'"&amp;data!$B162&amp;"'!"&amp;$AQ$8&amp;ED$10,TRUE),""),"")</f>
        <v/>
      </c>
      <c r="EE23" s="155" t="str">
        <f ca="1">IF(celkem_formaci&gt;=$D23,IF($O23&gt;=EE$9,INDIRECT("'"&amp;data!$B162&amp;"'!"&amp;$AQ$8&amp;EE$10,TRUE),""),"")</f>
        <v/>
      </c>
      <c r="EF23" s="155" t="str">
        <f ca="1">IF(celkem_formaci&gt;=$D23,IF($O23&gt;=EF$9,INDIRECT("'"&amp;data!$B162&amp;"'!"&amp;$AQ$8&amp;EF$10,TRUE),""),"")</f>
        <v/>
      </c>
      <c r="EG23" s="155" t="str">
        <f ca="1">IF(celkem_formaci&gt;=$D23,IF($O23&gt;=EG$9,INDIRECT("'"&amp;data!$B162&amp;"'!"&amp;$AQ$8&amp;EG$10,TRUE),""),"")</f>
        <v/>
      </c>
      <c r="EH23" s="155" t="str">
        <f ca="1">IF(celkem_formaci&gt;=$D23,IF($O23&gt;=EH$9,INDIRECT("'"&amp;data!$B162&amp;"'!"&amp;$AQ$8&amp;EH$10,TRUE),""),"")</f>
        <v/>
      </c>
      <c r="EI23" s="179" t="str">
        <f ca="1">IF(celkem_formaci&gt;=$D23,IF($O23&gt;=EI$9,INDIRECT("'"&amp;data!$B162&amp;"'!"&amp;$AQ$8&amp;EI$10,TRUE),""),"")</f>
        <v/>
      </c>
      <c r="EJ23" s="177" t="str">
        <f t="shared" si="142"/>
        <v/>
      </c>
      <c r="EK23" s="155" t="str">
        <f t="shared" si="143"/>
        <v/>
      </c>
      <c r="EL23" s="155" t="str">
        <f t="shared" si="144"/>
        <v/>
      </c>
      <c r="EM23" s="155" t="str">
        <f t="shared" si="145"/>
        <v/>
      </c>
      <c r="EN23" s="155" t="str">
        <f t="shared" si="146"/>
        <v/>
      </c>
      <c r="EO23" s="155" t="str">
        <f t="shared" si="147"/>
        <v/>
      </c>
      <c r="EP23" s="155" t="str">
        <f t="shared" si="148"/>
        <v/>
      </c>
      <c r="EQ23" s="155" t="str">
        <f t="shared" si="149"/>
        <v/>
      </c>
      <c r="ER23" s="155" t="str">
        <f t="shared" si="150"/>
        <v/>
      </c>
      <c r="ES23" s="155" t="str">
        <f t="shared" si="151"/>
        <v/>
      </c>
      <c r="ET23" s="155" t="str">
        <f t="shared" si="152"/>
        <v/>
      </c>
      <c r="EU23" s="155" t="str">
        <f t="shared" si="153"/>
        <v/>
      </c>
      <c r="EV23" s="155" t="str">
        <f t="shared" si="154"/>
        <v/>
      </c>
      <c r="EW23" s="155" t="str">
        <f t="shared" si="155"/>
        <v/>
      </c>
      <c r="EX23" s="155" t="str">
        <f t="shared" si="156"/>
        <v/>
      </c>
      <c r="EY23" s="155" t="str">
        <f t="shared" si="157"/>
        <v/>
      </c>
      <c r="EZ23" s="155" t="str">
        <f t="shared" si="158"/>
        <v/>
      </c>
      <c r="FA23" s="155" t="str">
        <f t="shared" si="159"/>
        <v/>
      </c>
      <c r="FB23" s="155" t="str">
        <f t="shared" si="160"/>
        <v/>
      </c>
      <c r="FC23" s="155" t="str">
        <f t="shared" si="161"/>
        <v/>
      </c>
      <c r="FD23" s="155" t="str">
        <f t="shared" si="162"/>
        <v/>
      </c>
      <c r="FE23" s="155" t="str">
        <f t="shared" si="163"/>
        <v/>
      </c>
      <c r="FF23" s="155" t="str">
        <f t="shared" si="164"/>
        <v/>
      </c>
      <c r="FG23" s="155" t="str">
        <f t="shared" si="165"/>
        <v/>
      </c>
      <c r="FH23" s="180" t="str">
        <f t="shared" si="166"/>
        <v/>
      </c>
      <c r="FI23" s="181" t="str">
        <f t="shared" si="128"/>
        <v/>
      </c>
      <c r="FJ23" s="135"/>
    </row>
    <row r="24" spans="2:166" ht="15" thickBot="1" x14ac:dyDescent="0.35">
      <c r="B24" s="128" t="str">
        <f ca="1">IF(celkem_formaci&gt;=D24,IF(AND((INDIRECT("'"&amp;data!B163&amp;"'!"&amp;ADDRESS(ROW('Přihláška č. 1'!$F$8),COLUMN('Přihláška č. 1'!$F$8),4),TRUE))=list_ok,COUNTIF(AA24:CK24,0)=0),"OK","ERR"),"")</f>
        <v/>
      </c>
      <c r="C24" s="255" t="str">
        <f t="shared" si="167"/>
        <v>...13!</v>
      </c>
      <c r="D24" s="128">
        <v>13</v>
      </c>
      <c r="E24" s="250" t="str">
        <f t="shared" si="84"/>
        <v/>
      </c>
      <c r="F24" s="201"/>
      <c r="G24" s="200"/>
      <c r="H24" s="204"/>
      <c r="I24" s="156" t="str">
        <f t="shared" si="129"/>
        <v/>
      </c>
      <c r="J24" s="155" t="str">
        <f t="shared" si="130"/>
        <v/>
      </c>
      <c r="K24" s="159"/>
      <c r="L24" s="243" t="str" cm="1">
        <f t="array" aca="1" ref="L24" ca="1">IF(celkem_formaci&gt;=D24,INDIRECT("'"&amp;data!B163&amp;"'!"&amp;ADDRESS(ROW('Přihláška č. 1'!$D$12),COLUMN('Přihláška č. 1'!$D$12),4),TRUE),"")</f>
        <v/>
      </c>
      <c r="M24" s="157" t="str">
        <f t="shared" si="131"/>
        <v/>
      </c>
      <c r="N24" s="158" t="str">
        <f t="shared" si="132"/>
        <v/>
      </c>
      <c r="O24" s="178" t="str" cm="1">
        <f t="array" aca="1" ref="O24" ca="1">IF(celkem_formaci&gt;=D24,INDIRECT("'"&amp;data!B163&amp;"'!"&amp;ADDRESS(ROW('Přihláška č. 1'!$D$6),COLUMN('Přihláška č. 1'!$D$6),4),TRUE),"")</f>
        <v/>
      </c>
      <c r="P24" s="155" t="str">
        <f ca="1">IF(celkem_formaci&gt;=D24,COUNTIF(INDIRECT("'"&amp;data!B163&amp;"'!"&amp;ADDRESS(ROW('Přihláška č. 1'!$E$9),COLUMN('Přihláška č. 1'!$E$9),4),TRUE),"*")+COUNTIF(INDIRECT("'"&amp;data!B163&amp;"'!"&amp;ADDRESS(ROW('Přihláška č. 1'!$E$10),COLUMN('Přihláška č. 1'!$E$10),4),TRUE),"*"),"")</f>
        <v/>
      </c>
      <c r="Q24" s="155" t="str">
        <f t="shared" si="133"/>
        <v/>
      </c>
      <c r="R24" s="155" t="str">
        <f t="shared" si="134"/>
        <v/>
      </c>
      <c r="S24" s="179" t="str">
        <f t="shared" si="135"/>
        <v/>
      </c>
      <c r="T24" s="178" t="str" cm="1">
        <f t="array" aca="1" ref="T24" ca="1">IF(celkem_formaci&gt;=D24,INDIRECT("'"&amp;data!B163&amp;"'!"&amp;ADDRESS(ROW('Přihláška č. 1'!$D$4),COLUMN('Přihláška č. 1'!$D$4),4),TRUE),"")</f>
        <v/>
      </c>
      <c r="U24" s="155" t="str" cm="1">
        <f t="array" aca="1" ref="U24" ca="1">IF(celkem_formaci&gt;=D24,INDIRECT("'"&amp;data!B163&amp;"'!"&amp;ADDRESS(ROW('Přihláška č. 1'!$D$13),COLUMN('Přihláška č. 1'!$D$13),4),TRUE),"")</f>
        <v/>
      </c>
      <c r="V24" s="155" t="str" cm="1">
        <f t="array" aca="1" ref="V24" ca="1">IF(celkem_formaci&gt;=D24,INDIRECT("'"&amp;data!B163&amp;"'!"&amp;ADDRESS(ROW('Přihláška č. 1'!$D$5),COLUMN('Přihláška č. 1'!$D$5),4),TRUE),"")</f>
        <v/>
      </c>
      <c r="W24" s="155" t="str">
        <f ca="1">IF(celkem_formaci&gt;=D24,IF(INDIRECT("'"&amp;data!B163&amp;"'!"&amp;ADDRESS(ROW('Přihláška č. 1'!$D$8),COLUMN('Přihláška č. 1'!$D$8),4),TRUE)="","",INDIRECT("'"&amp;data!B163&amp;"'!"&amp;ADDRESS(ROW('Přihláška č. 1'!$D$8),COLUMN('Přihláška č. 1'!$D$8),4),TRUE)),"")</f>
        <v/>
      </c>
      <c r="X24" s="184" t="str">
        <f ca="1">IF(celkem_formaci&gt;=D24,INDIRECT("'"&amp;data!B163&amp;"'!"&amp;ADDRESS(ROW('Přihláška č. 1'!$D$7),COLUMN('Přihláška č. 1'!$D$7),4),TRUE)/60,"")</f>
        <v/>
      </c>
      <c r="Y24" s="182"/>
      <c r="Z24" s="175"/>
      <c r="AA24" s="178" t="str">
        <f ca="1">IF(celkem_formaci&gt;=D24,IF(P24&gt;=1,INDIRECT("'"&amp;data!B163&amp;"'!"&amp;ADDRESS(ROW('Přihláška č. 1'!$E$9),COLUMN('Přihláška č. 1'!$E$9),4),TRUE),""),"")</f>
        <v/>
      </c>
      <c r="AB24" s="155" t="str" cm="1">
        <f t="array" aca="1" ref="AB24" ca="1">IF(celkem_formaci&gt;=D24,IF(P24&gt;=2,INDIRECT("'"&amp;data!B163&amp;"'!"&amp;ADDRESS(ROW('Přihláška č. 1'!$E$10),COLUMN('Přihláška č. 1'!$E$10),4),TRUE),""),"")</f>
        <v/>
      </c>
      <c r="AC24" s="155" t="str">
        <f t="shared" si="136"/>
        <v/>
      </c>
      <c r="AD24" s="179" t="str">
        <f t="shared" si="137"/>
        <v/>
      </c>
      <c r="AE24" s="178" t="str">
        <f t="shared" si="94"/>
        <v/>
      </c>
      <c r="AF24" s="155" t="str">
        <f t="shared" si="138"/>
        <v/>
      </c>
      <c r="AG24" s="155" t="str">
        <f t="shared" si="139"/>
        <v/>
      </c>
      <c r="AH24" s="155" t="str">
        <f t="shared" si="97"/>
        <v/>
      </c>
      <c r="AI24" s="155" t="str">
        <f t="shared" si="140"/>
        <v/>
      </c>
      <c r="AJ24" s="180" t="str">
        <f t="shared" si="141"/>
        <v/>
      </c>
      <c r="AK24" s="155" t="str">
        <f t="shared" si="100"/>
        <v/>
      </c>
      <c r="AL24" s="155" t="str">
        <f t="shared" si="101"/>
        <v/>
      </c>
      <c r="AM24" s="186" t="str">
        <f t="shared" si="102"/>
        <v/>
      </c>
      <c r="AN24" s="178" t="str">
        <f ca="1">IF(celkem_formaci&gt;=$D24,IF($O24&gt;=AN$9,INDIRECT("'"&amp;data!$B163&amp;"'!"&amp;$AN$8&amp;AN$10,TRUE),""),"")</f>
        <v/>
      </c>
      <c r="AO24" s="155" t="str">
        <f ca="1">IF(celkem_formaci&gt;=$D24,IF($O24&gt;=AO$9,INDIRECT("'"&amp;data!$B163&amp;"'!"&amp;$AO$8&amp;AO$10,TRUE),""),"")</f>
        <v/>
      </c>
      <c r="AP24" s="155" t="str">
        <f ca="1">IF(celkem_formaci&gt;=$D24,IF($O24&gt;=AP$9,INDIRECT("'"&amp;data!$B163&amp;"'!"&amp;$AN$8&amp;AP$10,TRUE),""),"")</f>
        <v/>
      </c>
      <c r="AQ24" s="155" t="str">
        <f ca="1">IF(celkem_formaci&gt;=$D24,IF($O24&gt;=AQ$9,INDIRECT("'"&amp;data!$B163&amp;"'!"&amp;$AO$8&amp;AQ$10,TRUE),""),"")</f>
        <v/>
      </c>
      <c r="AR24" s="155" t="str">
        <f ca="1">IF(celkem_formaci&gt;=$D24,IF($O24&gt;=AR$9,INDIRECT("'"&amp;data!$B163&amp;"'!"&amp;$AN$8&amp;AR$10,TRUE),""),"")</f>
        <v/>
      </c>
      <c r="AS24" s="155" t="str">
        <f ca="1">IF(celkem_formaci&gt;=$D24,IF($O24&gt;=AS$9,INDIRECT("'"&amp;data!$B163&amp;"'!"&amp;$AO$8&amp;AS$10,TRUE),""),"")</f>
        <v/>
      </c>
      <c r="AT24" s="155" t="str">
        <f ca="1">IF(celkem_formaci&gt;=$D24,IF($O24&gt;=AT$9,INDIRECT("'"&amp;data!$B163&amp;"'!"&amp;$AN$8&amp;AT$10,TRUE),""),"")</f>
        <v/>
      </c>
      <c r="AU24" s="155" t="str">
        <f ca="1">IF(celkem_formaci&gt;=$D24,IF($O24&gt;=AU$9,INDIRECT("'"&amp;data!$B163&amp;"'!"&amp;$AO$8&amp;AU$10,TRUE),""),"")</f>
        <v/>
      </c>
      <c r="AV24" s="155" t="str">
        <f ca="1">IF(celkem_formaci&gt;=$D24,IF($O24&gt;=AV$9,INDIRECT("'"&amp;data!$B163&amp;"'!"&amp;$AN$8&amp;AV$10,TRUE),""),"")</f>
        <v/>
      </c>
      <c r="AW24" s="155" t="str">
        <f ca="1">IF(celkem_formaci&gt;=$D24,IF($O24&gt;=AW$9,INDIRECT("'"&amp;data!$B163&amp;"'!"&amp;$AO$8&amp;AW$10,TRUE),""),"")</f>
        <v/>
      </c>
      <c r="AX24" s="155" t="str">
        <f ca="1">IF(celkem_formaci&gt;=$D24,IF($O24&gt;=AX$9,INDIRECT("'"&amp;data!$B163&amp;"'!"&amp;$AN$8&amp;AX$10,TRUE),""),"")</f>
        <v/>
      </c>
      <c r="AY24" s="155" t="str">
        <f ca="1">IF(celkem_formaci&gt;=$D24,IF($O24&gt;=AY$9,INDIRECT("'"&amp;data!$B163&amp;"'!"&amp;$AO$8&amp;AY$10,TRUE),""),"")</f>
        <v/>
      </c>
      <c r="AZ24" s="155" t="str">
        <f ca="1">IF(celkem_formaci&gt;=$D24,IF($O24&gt;=AZ$9,INDIRECT("'"&amp;data!$B163&amp;"'!"&amp;$AN$8&amp;AZ$10,TRUE),""),"")</f>
        <v/>
      </c>
      <c r="BA24" s="155" t="str">
        <f ca="1">IF(celkem_formaci&gt;=$D24,IF($O24&gt;=BA$9,INDIRECT("'"&amp;data!$B163&amp;"'!"&amp;$AO$8&amp;BA$10,TRUE),""),"")</f>
        <v/>
      </c>
      <c r="BB24" s="155" t="str">
        <f ca="1">IF(celkem_formaci&gt;=$D24,IF($O24&gt;=BB$9,INDIRECT("'"&amp;data!$B163&amp;"'!"&amp;$AN$8&amp;BB$10,TRUE),""),"")</f>
        <v/>
      </c>
      <c r="BC24" s="155" t="str">
        <f ca="1">IF(celkem_formaci&gt;=$D24,IF($O24&gt;=BC$9,INDIRECT("'"&amp;data!$B163&amp;"'!"&amp;$AO$8&amp;BC$10,TRUE),""),"")</f>
        <v/>
      </c>
      <c r="BD24" s="155" t="str">
        <f ca="1">IF(celkem_formaci&gt;=$D24,IF($O24&gt;=BD$9,INDIRECT("'"&amp;data!$B163&amp;"'!"&amp;$AN$8&amp;BD$10,TRUE),""),"")</f>
        <v/>
      </c>
      <c r="BE24" s="155" t="str">
        <f ca="1">IF(celkem_formaci&gt;=$D24,IF($O24&gt;=BE$9,INDIRECT("'"&amp;data!$B163&amp;"'!"&amp;$AO$8&amp;BE$10,TRUE),""),"")</f>
        <v/>
      </c>
      <c r="BF24" s="155" t="str">
        <f ca="1">IF(celkem_formaci&gt;=$D24,IF($O24&gt;=BF$9,INDIRECT("'"&amp;data!$B163&amp;"'!"&amp;$AN$8&amp;BF$10,TRUE),""),"")</f>
        <v/>
      </c>
      <c r="BG24" s="155" t="str">
        <f ca="1">IF(celkem_formaci&gt;=$D24,IF($O24&gt;=BG$9,INDIRECT("'"&amp;data!$B163&amp;"'!"&amp;$AO$8&amp;BG$10,TRUE),""),"")</f>
        <v/>
      </c>
      <c r="BH24" s="155" t="str">
        <f ca="1">IF(celkem_formaci&gt;=$D24,IF($O24&gt;=BH$9,INDIRECT("'"&amp;data!$B163&amp;"'!"&amp;$AN$8&amp;BH$10,TRUE),""),"")</f>
        <v/>
      </c>
      <c r="BI24" s="155" t="str">
        <f ca="1">IF(celkem_formaci&gt;=$D24,IF($O24&gt;=BI$9,INDIRECT("'"&amp;data!$B163&amp;"'!"&amp;$AO$8&amp;BI$10,TRUE),""),"")</f>
        <v/>
      </c>
      <c r="BJ24" s="155" t="str">
        <f ca="1">IF(celkem_formaci&gt;=$D24,IF($O24&gt;=BJ$9,INDIRECT("'"&amp;data!$B163&amp;"'!"&amp;$AN$8&amp;BJ$10,TRUE),""),"")</f>
        <v/>
      </c>
      <c r="BK24" s="155" t="str">
        <f ca="1">IF(celkem_formaci&gt;=$D24,IF($O24&gt;=BK$9,INDIRECT("'"&amp;data!$B163&amp;"'!"&amp;$AO$8&amp;BK$10,TRUE),""),"")</f>
        <v/>
      </c>
      <c r="BL24" s="155" t="str">
        <f ca="1">IF(celkem_formaci&gt;=$D24,IF($O24&gt;=BL$9,INDIRECT("'"&amp;data!$B163&amp;"'!"&amp;$AN$8&amp;BL$10,TRUE),""),"")</f>
        <v/>
      </c>
      <c r="BM24" s="155" t="str">
        <f ca="1">IF(celkem_formaci&gt;=$D24,IF($O24&gt;=BM$9,INDIRECT("'"&amp;data!$B163&amp;"'!"&amp;$AO$8&amp;BM$10,TRUE),""),"")</f>
        <v/>
      </c>
      <c r="BN24" s="155" t="str">
        <f ca="1">IF(celkem_formaci&gt;=$D24,IF($O24&gt;=BN$9,INDIRECT("'"&amp;data!$B163&amp;"'!"&amp;$AN$8&amp;BN$10,TRUE),""),"")</f>
        <v/>
      </c>
      <c r="BO24" s="155" t="str">
        <f ca="1">IF(celkem_formaci&gt;=$D24,IF($O24&gt;=BO$9,INDIRECT("'"&amp;data!$B163&amp;"'!"&amp;$AO$8&amp;BO$10,TRUE),""),"")</f>
        <v/>
      </c>
      <c r="BP24" s="155" t="str">
        <f ca="1">IF(celkem_formaci&gt;=$D24,IF($O24&gt;=BP$9,INDIRECT("'"&amp;data!$B163&amp;"'!"&amp;$AN$8&amp;BP$10,TRUE),""),"")</f>
        <v/>
      </c>
      <c r="BQ24" s="155" t="str">
        <f ca="1">IF(celkem_formaci&gt;=$D24,IF($O24&gt;=BQ$9,INDIRECT("'"&amp;data!$B163&amp;"'!"&amp;$AO$8&amp;BQ$10,TRUE),""),"")</f>
        <v/>
      </c>
      <c r="BR24" s="155" t="str">
        <f ca="1">IF(celkem_formaci&gt;=$D24,IF($O24&gt;=BR$9,INDIRECT("'"&amp;data!$B163&amp;"'!"&amp;$AN$8&amp;BR$10,TRUE),""),"")</f>
        <v/>
      </c>
      <c r="BS24" s="155" t="str">
        <f ca="1">IF(celkem_formaci&gt;=$D24,IF($O24&gt;=BS$9,INDIRECT("'"&amp;data!$B163&amp;"'!"&amp;$AO$8&amp;BS$10,TRUE),""),"")</f>
        <v/>
      </c>
      <c r="BT24" s="155" t="str">
        <f ca="1">IF(celkem_formaci&gt;=$D24,IF($O24&gt;=BT$9,INDIRECT("'"&amp;data!$B163&amp;"'!"&amp;$AN$8&amp;BT$10,TRUE),""),"")</f>
        <v/>
      </c>
      <c r="BU24" s="155" t="str">
        <f ca="1">IF(celkem_formaci&gt;=$D24,IF($O24&gt;=BU$9,INDIRECT("'"&amp;data!$B163&amp;"'!"&amp;$AO$8&amp;BU$10,TRUE),""),"")</f>
        <v/>
      </c>
      <c r="BV24" s="155" t="str">
        <f ca="1">IF(celkem_formaci&gt;=$D24,IF($O24&gt;=BV$9,INDIRECT("'"&amp;data!$B163&amp;"'!"&amp;$AN$8&amp;BV$10,TRUE),""),"")</f>
        <v/>
      </c>
      <c r="BW24" s="155" t="str">
        <f ca="1">IF(celkem_formaci&gt;=$D24,IF($O24&gt;=BW$9,INDIRECT("'"&amp;data!$B163&amp;"'!"&amp;$AO$8&amp;BW$10,TRUE),""),"")</f>
        <v/>
      </c>
      <c r="BX24" s="155" t="str">
        <f ca="1">IF(celkem_formaci&gt;=$D24,IF($O24&gt;=BX$9,INDIRECT("'"&amp;data!$B163&amp;"'!"&amp;$AN$8&amp;BX$10,TRUE),""),"")</f>
        <v/>
      </c>
      <c r="BY24" s="155" t="str">
        <f ca="1">IF(celkem_formaci&gt;=$D24,IF($O24&gt;=BY$9,INDIRECT("'"&amp;data!$B163&amp;"'!"&amp;$AO$8&amp;BY$10,TRUE),""),"")</f>
        <v/>
      </c>
      <c r="BZ24" s="155" t="str">
        <f ca="1">IF(celkem_formaci&gt;=$D24,IF($O24&gt;=BZ$9,INDIRECT("'"&amp;data!$B163&amp;"'!"&amp;$AN$8&amp;BZ$10,TRUE),""),"")</f>
        <v/>
      </c>
      <c r="CA24" s="155" t="str">
        <f ca="1">IF(celkem_formaci&gt;=$D24,IF($O24&gt;=CA$9,INDIRECT("'"&amp;data!$B163&amp;"'!"&amp;$AO$8&amp;CA$10,TRUE),""),"")</f>
        <v/>
      </c>
      <c r="CB24" s="155" t="str">
        <f ca="1">IF(celkem_formaci&gt;=$D24,IF($O24&gt;=CB$9,INDIRECT("'"&amp;data!$B163&amp;"'!"&amp;$AN$8&amp;CB$10,TRUE),""),"")</f>
        <v/>
      </c>
      <c r="CC24" s="155" t="str">
        <f ca="1">IF(celkem_formaci&gt;=$D24,IF($O24&gt;=CC$9,INDIRECT("'"&amp;data!$B163&amp;"'!"&amp;$AO$8&amp;CC$10,TRUE),""),"")</f>
        <v/>
      </c>
      <c r="CD24" s="155" t="str">
        <f ca="1">IF(celkem_formaci&gt;=$D24,IF($O24&gt;=CD$9,INDIRECT("'"&amp;data!$B163&amp;"'!"&amp;$AN$8&amp;CD$10,TRUE),""),"")</f>
        <v/>
      </c>
      <c r="CE24" s="155" t="str">
        <f ca="1">IF(celkem_formaci&gt;=$D24,IF($O24&gt;=CE$9,INDIRECT("'"&amp;data!$B163&amp;"'!"&amp;$AO$8&amp;CE$10,TRUE),""),"")</f>
        <v/>
      </c>
      <c r="CF24" s="155" t="str">
        <f ca="1">IF(celkem_formaci&gt;=$D24,IF($O24&gt;=CF$9,INDIRECT("'"&amp;data!$B163&amp;"'!"&amp;$AN$8&amp;CF$10,TRUE),""),"")</f>
        <v/>
      </c>
      <c r="CG24" s="155" t="str">
        <f ca="1">IF(celkem_formaci&gt;=$D24,IF($O24&gt;=CG$9,INDIRECT("'"&amp;data!$B163&amp;"'!"&amp;$AO$8&amp;CG$10,TRUE),""),"")</f>
        <v/>
      </c>
      <c r="CH24" s="155" t="str">
        <f ca="1">IF(celkem_formaci&gt;=$D24,IF($O24&gt;=CH$9,INDIRECT("'"&amp;data!$B163&amp;"'!"&amp;$AN$8&amp;CH$10,TRUE),""),"")</f>
        <v/>
      </c>
      <c r="CI24" s="155" t="str">
        <f ca="1">IF(celkem_formaci&gt;=$D24,IF($O24&gt;=CI$9,INDIRECT("'"&amp;data!$B163&amp;"'!"&amp;$AO$8&amp;CI$10,TRUE),""),"")</f>
        <v/>
      </c>
      <c r="CJ24" s="155" t="str">
        <f ca="1">IF(celkem_formaci&gt;=$D24,IF($O24&gt;=CJ$9,INDIRECT("'"&amp;data!$B163&amp;"'!"&amp;$AN$8&amp;CJ$10,TRUE),""),"")</f>
        <v/>
      </c>
      <c r="CK24" s="179" t="str">
        <f ca="1">IF(celkem_formaci&gt;=$D24,IF($O24&gt;=CK$9,INDIRECT("'"&amp;data!$B163&amp;"'!"&amp;$AO$8&amp;CK$10,TRUE),""),"")</f>
        <v/>
      </c>
      <c r="CL24" s="178" t="str">
        <f ca="1">IF(celkem_formaci&gt;=$D24,IF($O24&gt;=CL$9,INDIRECT("'"&amp;data!$B163&amp;"'!"&amp;$AP$8&amp;CL$10,TRUE),""),"")</f>
        <v/>
      </c>
      <c r="CM24" s="155" t="str">
        <f ca="1">IF(celkem_formaci&gt;=$D24,IF($O24&gt;=CM$9,INDIRECT("'"&amp;data!$B163&amp;"'!"&amp;$AP$8&amp;CM$10,TRUE),""),"")</f>
        <v/>
      </c>
      <c r="CN24" s="155" t="str">
        <f ca="1">IF(celkem_formaci&gt;=$D24,IF($O24&gt;=CN$9,INDIRECT("'"&amp;data!$B163&amp;"'!"&amp;$AP$8&amp;CN$10,TRUE),""),"")</f>
        <v/>
      </c>
      <c r="CO24" s="155" t="str">
        <f ca="1">IF(celkem_formaci&gt;=$D24,IF($O24&gt;=CO$9,INDIRECT("'"&amp;data!$B163&amp;"'!"&amp;$AP$8&amp;CO$10,TRUE),""),"")</f>
        <v/>
      </c>
      <c r="CP24" s="155" t="str">
        <f ca="1">IF(celkem_formaci&gt;=$D24,IF($O24&gt;=CP$9,INDIRECT("'"&amp;data!$B163&amp;"'!"&amp;$AP$8&amp;CP$10,TRUE),""),"")</f>
        <v/>
      </c>
      <c r="CQ24" s="155" t="str">
        <f ca="1">IF(celkem_formaci&gt;=$D24,IF($O24&gt;=CQ$9,INDIRECT("'"&amp;data!$B163&amp;"'!"&amp;$AP$8&amp;CQ$10,TRUE),""),"")</f>
        <v/>
      </c>
      <c r="CR24" s="155" t="str">
        <f ca="1">IF(celkem_formaci&gt;=$D24,IF($O24&gt;=CR$9,INDIRECT("'"&amp;data!$B163&amp;"'!"&amp;$AP$8&amp;CR$10,TRUE),""),"")</f>
        <v/>
      </c>
      <c r="CS24" s="155" t="str">
        <f ca="1">IF(celkem_formaci&gt;=$D24,IF($O24&gt;=CS$9,INDIRECT("'"&amp;data!$B163&amp;"'!"&amp;$AP$8&amp;CS$10,TRUE),""),"")</f>
        <v/>
      </c>
      <c r="CT24" s="155" t="str">
        <f ca="1">IF(celkem_formaci&gt;=$D24,IF($O24&gt;=CT$9,INDIRECT("'"&amp;data!$B163&amp;"'!"&amp;$AP$8&amp;CT$10,TRUE),""),"")</f>
        <v/>
      </c>
      <c r="CU24" s="155" t="str">
        <f ca="1">IF(celkem_formaci&gt;=$D24,IF($O24&gt;=CU$9,INDIRECT("'"&amp;data!$B163&amp;"'!"&amp;$AP$8&amp;CU$10,TRUE),""),"")</f>
        <v/>
      </c>
      <c r="CV24" s="155" t="str">
        <f ca="1">IF(celkem_formaci&gt;=$D24,IF($O24&gt;=CV$9,INDIRECT("'"&amp;data!$B163&amp;"'!"&amp;$AP$8&amp;CV$10,TRUE),""),"")</f>
        <v/>
      </c>
      <c r="CW24" s="155" t="str">
        <f ca="1">IF(celkem_formaci&gt;=$D24,IF($O24&gt;=CW$9,INDIRECT("'"&amp;data!$B163&amp;"'!"&amp;$AP$8&amp;CW$10,TRUE),""),"")</f>
        <v/>
      </c>
      <c r="CX24" s="155" t="str">
        <f ca="1">IF(celkem_formaci&gt;=$D24,IF($O24&gt;=CX$9,INDIRECT("'"&amp;data!$B163&amp;"'!"&amp;$AP$8&amp;CX$10,TRUE),""),"")</f>
        <v/>
      </c>
      <c r="CY24" s="155" t="str">
        <f ca="1">IF(celkem_formaci&gt;=$D24,IF($O24&gt;=CY$9,INDIRECT("'"&amp;data!$B163&amp;"'!"&amp;$AP$8&amp;CY$10,TRUE),""),"")</f>
        <v/>
      </c>
      <c r="CZ24" s="155" t="str">
        <f ca="1">IF(celkem_formaci&gt;=$D24,IF($O24&gt;=CZ$9,INDIRECT("'"&amp;data!$B163&amp;"'!"&amp;$AP$8&amp;CZ$10,TRUE),""),"")</f>
        <v/>
      </c>
      <c r="DA24" s="155" t="str">
        <f ca="1">IF(celkem_formaci&gt;=$D24,IF($O24&gt;=DA$9,INDIRECT("'"&amp;data!$B163&amp;"'!"&amp;$AP$8&amp;DA$10,TRUE),""),"")</f>
        <v/>
      </c>
      <c r="DB24" s="155" t="str">
        <f ca="1">IF(celkem_formaci&gt;=$D24,IF($O24&gt;=DB$9,INDIRECT("'"&amp;data!$B163&amp;"'!"&amp;$AP$8&amp;DB$10,TRUE),""),"")</f>
        <v/>
      </c>
      <c r="DC24" s="155" t="str">
        <f ca="1">IF(celkem_formaci&gt;=$D24,IF($O24&gt;=DC$9,INDIRECT("'"&amp;data!$B163&amp;"'!"&amp;$AP$8&amp;DC$10,TRUE),""),"")</f>
        <v/>
      </c>
      <c r="DD24" s="155" t="str">
        <f ca="1">IF(celkem_formaci&gt;=$D24,IF($O24&gt;=DD$9,INDIRECT("'"&amp;data!$B163&amp;"'!"&amp;$AP$8&amp;DD$10,TRUE),""),"")</f>
        <v/>
      </c>
      <c r="DE24" s="155" t="str">
        <f ca="1">IF(celkem_formaci&gt;=$D24,IF($O24&gt;=DE$9,INDIRECT("'"&amp;data!$B163&amp;"'!"&amp;$AP$8&amp;DE$10,TRUE),""),"")</f>
        <v/>
      </c>
      <c r="DF24" s="155" t="str">
        <f ca="1">IF(celkem_formaci&gt;=$D24,IF($O24&gt;=DF$9,INDIRECT("'"&amp;data!$B163&amp;"'!"&amp;$AP$8&amp;DF$10,TRUE),""),"")</f>
        <v/>
      </c>
      <c r="DG24" s="155" t="str">
        <f ca="1">IF(celkem_formaci&gt;=$D24,IF($O24&gt;=DG$9,INDIRECT("'"&amp;data!$B163&amp;"'!"&amp;$AP$8&amp;DG$10,TRUE),""),"")</f>
        <v/>
      </c>
      <c r="DH24" s="155" t="str">
        <f ca="1">IF(celkem_formaci&gt;=$D24,IF($O24&gt;=DH$9,INDIRECT("'"&amp;data!$B163&amp;"'!"&amp;$AP$8&amp;DH$10,TRUE),""),"")</f>
        <v/>
      </c>
      <c r="DI24" s="155" t="str">
        <f ca="1">IF(celkem_formaci&gt;=$D24,IF($O24&gt;=DI$9,INDIRECT("'"&amp;data!$B163&amp;"'!"&amp;$AP$8&amp;DI$10,TRUE),""),"")</f>
        <v/>
      </c>
      <c r="DJ24" s="179" t="str">
        <f ca="1">IF(celkem_formaci&gt;=$D24,IF($O24&gt;=DJ$9,INDIRECT("'"&amp;data!$B163&amp;"'!"&amp;$AP$8&amp;DJ$10,TRUE),""),"")</f>
        <v/>
      </c>
      <c r="DK24" s="178" t="str">
        <f ca="1">IF(celkem_formaci&gt;=$D24,IF($O24&gt;=DK$9,INDIRECT("'"&amp;data!$B163&amp;"'!"&amp;$AQ$8&amp;DK$10,TRUE),""),"")</f>
        <v/>
      </c>
      <c r="DL24" s="155" t="str">
        <f ca="1">IF(celkem_formaci&gt;=$D24,IF($O24&gt;=DL$9,INDIRECT("'"&amp;data!$B163&amp;"'!"&amp;$AQ$8&amp;DL$10,TRUE),""),"")</f>
        <v/>
      </c>
      <c r="DM24" s="155" t="str">
        <f ca="1">IF(celkem_formaci&gt;=$D24,IF($O24&gt;=DM$9,INDIRECT("'"&amp;data!$B163&amp;"'!"&amp;$AQ$8&amp;DM$10,TRUE),""),"")</f>
        <v/>
      </c>
      <c r="DN24" s="155" t="str">
        <f ca="1">IF(celkem_formaci&gt;=$D24,IF($O24&gt;=DN$9,INDIRECT("'"&amp;data!$B163&amp;"'!"&amp;$AQ$8&amp;DN$10,TRUE),""),"")</f>
        <v/>
      </c>
      <c r="DO24" s="155" t="str">
        <f ca="1">IF(celkem_formaci&gt;=$D24,IF($O24&gt;=DO$9,INDIRECT("'"&amp;data!$B163&amp;"'!"&amp;$AQ$8&amp;DO$10,TRUE),""),"")</f>
        <v/>
      </c>
      <c r="DP24" s="155" t="str">
        <f ca="1">IF(celkem_formaci&gt;=$D24,IF($O24&gt;=DP$9,INDIRECT("'"&amp;data!$B163&amp;"'!"&amp;$AQ$8&amp;DP$10,TRUE),""),"")</f>
        <v/>
      </c>
      <c r="DQ24" s="155" t="str">
        <f ca="1">IF(celkem_formaci&gt;=$D24,IF($O24&gt;=DQ$9,INDIRECT("'"&amp;data!$B163&amp;"'!"&amp;$AQ$8&amp;DQ$10,TRUE),""),"")</f>
        <v/>
      </c>
      <c r="DR24" s="155" t="str">
        <f ca="1">IF(celkem_formaci&gt;=$D24,IF($O24&gt;=DR$9,INDIRECT("'"&amp;data!$B163&amp;"'!"&amp;$AQ$8&amp;DR$10,TRUE),""),"")</f>
        <v/>
      </c>
      <c r="DS24" s="155" t="str">
        <f ca="1">IF(celkem_formaci&gt;=$D24,IF($O24&gt;=DS$9,INDIRECT("'"&amp;data!$B163&amp;"'!"&amp;$AQ$8&amp;DS$10,TRUE),""),"")</f>
        <v/>
      </c>
      <c r="DT24" s="155" t="str">
        <f ca="1">IF(celkem_formaci&gt;=$D24,IF($O24&gt;=DT$9,INDIRECT("'"&amp;data!$B163&amp;"'!"&amp;$AQ$8&amp;DT$10,TRUE),""),"")</f>
        <v/>
      </c>
      <c r="DU24" s="155" t="str">
        <f ca="1">IF(celkem_formaci&gt;=$D24,IF($O24&gt;=DU$9,INDIRECT("'"&amp;data!$B163&amp;"'!"&amp;$AQ$8&amp;DU$10,TRUE),""),"")</f>
        <v/>
      </c>
      <c r="DV24" s="155" t="str">
        <f ca="1">IF(celkem_formaci&gt;=$D24,IF($O24&gt;=DV$9,INDIRECT("'"&amp;data!$B163&amp;"'!"&amp;$AQ$8&amp;DV$10,TRUE),""),"")</f>
        <v/>
      </c>
      <c r="DW24" s="155" t="str">
        <f ca="1">IF(celkem_formaci&gt;=$D24,IF($O24&gt;=DW$9,INDIRECT("'"&amp;data!$B163&amp;"'!"&amp;$AQ$8&amp;DW$10,TRUE),""),"")</f>
        <v/>
      </c>
      <c r="DX24" s="155" t="str">
        <f ca="1">IF(celkem_formaci&gt;=$D24,IF($O24&gt;=DX$9,INDIRECT("'"&amp;data!$B163&amp;"'!"&amp;$AQ$8&amp;DX$10,TRUE),""),"")</f>
        <v/>
      </c>
      <c r="DY24" s="155" t="str">
        <f ca="1">IF(celkem_formaci&gt;=$D24,IF($O24&gt;=DY$9,INDIRECT("'"&amp;data!$B163&amp;"'!"&amp;$AQ$8&amp;DY$10,TRUE),""),"")</f>
        <v/>
      </c>
      <c r="DZ24" s="155" t="str">
        <f ca="1">IF(celkem_formaci&gt;=$D24,IF($O24&gt;=DZ$9,INDIRECT("'"&amp;data!$B163&amp;"'!"&amp;$AQ$8&amp;DZ$10,TRUE),""),"")</f>
        <v/>
      </c>
      <c r="EA24" s="155" t="str">
        <f ca="1">IF(celkem_formaci&gt;=$D24,IF($O24&gt;=EA$9,INDIRECT("'"&amp;data!$B163&amp;"'!"&amp;$AQ$8&amp;EA$10,TRUE),""),"")</f>
        <v/>
      </c>
      <c r="EB24" s="155" t="str">
        <f ca="1">IF(celkem_formaci&gt;=$D24,IF($O24&gt;=EB$9,INDIRECT("'"&amp;data!$B163&amp;"'!"&amp;$AQ$8&amp;EB$10,TRUE),""),"")</f>
        <v/>
      </c>
      <c r="EC24" s="155" t="str">
        <f ca="1">IF(celkem_formaci&gt;=$D24,IF($O24&gt;=EC$9,INDIRECT("'"&amp;data!$B163&amp;"'!"&amp;$AQ$8&amp;EC$10,TRUE),""),"")</f>
        <v/>
      </c>
      <c r="ED24" s="155" t="str">
        <f ca="1">IF(celkem_formaci&gt;=$D24,IF($O24&gt;=ED$9,INDIRECT("'"&amp;data!$B163&amp;"'!"&amp;$AQ$8&amp;ED$10,TRUE),""),"")</f>
        <v/>
      </c>
      <c r="EE24" s="155" t="str">
        <f ca="1">IF(celkem_formaci&gt;=$D24,IF($O24&gt;=EE$9,INDIRECT("'"&amp;data!$B163&amp;"'!"&amp;$AQ$8&amp;EE$10,TRUE),""),"")</f>
        <v/>
      </c>
      <c r="EF24" s="155" t="str">
        <f ca="1">IF(celkem_formaci&gt;=$D24,IF($O24&gt;=EF$9,INDIRECT("'"&amp;data!$B163&amp;"'!"&amp;$AQ$8&amp;EF$10,TRUE),""),"")</f>
        <v/>
      </c>
      <c r="EG24" s="155" t="str">
        <f ca="1">IF(celkem_formaci&gt;=$D24,IF($O24&gt;=EG$9,INDIRECT("'"&amp;data!$B163&amp;"'!"&amp;$AQ$8&amp;EG$10,TRUE),""),"")</f>
        <v/>
      </c>
      <c r="EH24" s="155" t="str">
        <f ca="1">IF(celkem_formaci&gt;=$D24,IF($O24&gt;=EH$9,INDIRECT("'"&amp;data!$B163&amp;"'!"&amp;$AQ$8&amp;EH$10,TRUE),""),"")</f>
        <v/>
      </c>
      <c r="EI24" s="179" t="str">
        <f ca="1">IF(celkem_formaci&gt;=$D24,IF($O24&gt;=EI$9,INDIRECT("'"&amp;data!$B163&amp;"'!"&amp;$AQ$8&amp;EI$10,TRUE),""),"")</f>
        <v/>
      </c>
      <c r="EJ24" s="177" t="str">
        <f t="shared" si="142"/>
        <v/>
      </c>
      <c r="EK24" s="155" t="str">
        <f t="shared" si="143"/>
        <v/>
      </c>
      <c r="EL24" s="155" t="str">
        <f t="shared" si="144"/>
        <v/>
      </c>
      <c r="EM24" s="155" t="str">
        <f t="shared" si="145"/>
        <v/>
      </c>
      <c r="EN24" s="155" t="str">
        <f t="shared" si="146"/>
        <v/>
      </c>
      <c r="EO24" s="155" t="str">
        <f t="shared" si="147"/>
        <v/>
      </c>
      <c r="EP24" s="155" t="str">
        <f t="shared" si="148"/>
        <v/>
      </c>
      <c r="EQ24" s="155" t="str">
        <f t="shared" si="149"/>
        <v/>
      </c>
      <c r="ER24" s="155" t="str">
        <f t="shared" si="150"/>
        <v/>
      </c>
      <c r="ES24" s="155" t="str">
        <f t="shared" si="151"/>
        <v/>
      </c>
      <c r="ET24" s="155" t="str">
        <f t="shared" si="152"/>
        <v/>
      </c>
      <c r="EU24" s="155" t="str">
        <f t="shared" si="153"/>
        <v/>
      </c>
      <c r="EV24" s="155" t="str">
        <f t="shared" si="154"/>
        <v/>
      </c>
      <c r="EW24" s="155" t="str">
        <f t="shared" si="155"/>
        <v/>
      </c>
      <c r="EX24" s="155" t="str">
        <f t="shared" si="156"/>
        <v/>
      </c>
      <c r="EY24" s="155" t="str">
        <f t="shared" si="157"/>
        <v/>
      </c>
      <c r="EZ24" s="155" t="str">
        <f t="shared" si="158"/>
        <v/>
      </c>
      <c r="FA24" s="155" t="str">
        <f t="shared" si="159"/>
        <v/>
      </c>
      <c r="FB24" s="155" t="str">
        <f t="shared" si="160"/>
        <v/>
      </c>
      <c r="FC24" s="155" t="str">
        <f t="shared" si="161"/>
        <v/>
      </c>
      <c r="FD24" s="155" t="str">
        <f t="shared" si="162"/>
        <v/>
      </c>
      <c r="FE24" s="155" t="str">
        <f t="shared" si="163"/>
        <v/>
      </c>
      <c r="FF24" s="155" t="str">
        <f t="shared" si="164"/>
        <v/>
      </c>
      <c r="FG24" s="155" t="str">
        <f t="shared" si="165"/>
        <v/>
      </c>
      <c r="FH24" s="180" t="str">
        <f t="shared" si="166"/>
        <v/>
      </c>
      <c r="FI24" s="181" t="str">
        <f t="shared" si="128"/>
        <v/>
      </c>
      <c r="FJ24" s="135"/>
    </row>
    <row r="25" spans="2:166" ht="15" thickBot="1" x14ac:dyDescent="0.35">
      <c r="B25" s="128" t="str">
        <f ca="1">IF(celkem_formaci&gt;=D25,IF(AND((INDIRECT("'"&amp;data!B164&amp;"'!"&amp;ADDRESS(ROW('Přihláška č. 1'!$F$8),COLUMN('Přihláška č. 1'!$F$8),4),TRUE))=list_ok,COUNTIF(AA25:CK25,0)=0),"OK","ERR"),"")</f>
        <v/>
      </c>
      <c r="C25" s="255" t="str">
        <f t="shared" si="167"/>
        <v>...14!</v>
      </c>
      <c r="D25" s="128">
        <v>14</v>
      </c>
      <c r="E25" s="250" t="str">
        <f t="shared" si="84"/>
        <v/>
      </c>
      <c r="F25" s="201"/>
      <c r="G25" s="200"/>
      <c r="H25" s="204"/>
      <c r="I25" s="156" t="str">
        <f t="shared" si="129"/>
        <v/>
      </c>
      <c r="J25" s="155" t="str">
        <f t="shared" si="130"/>
        <v/>
      </c>
      <c r="K25" s="159"/>
      <c r="L25" s="243" t="str" cm="1">
        <f t="array" aca="1" ref="L25" ca="1">IF(celkem_formaci&gt;=D25,INDIRECT("'"&amp;data!B164&amp;"'!"&amp;ADDRESS(ROW('Přihláška č. 1'!$D$12),COLUMN('Přihláška č. 1'!$D$12),4),TRUE),"")</f>
        <v/>
      </c>
      <c r="M25" s="157" t="str">
        <f t="shared" si="131"/>
        <v/>
      </c>
      <c r="N25" s="158" t="str">
        <f t="shared" si="132"/>
        <v/>
      </c>
      <c r="O25" s="178" t="str" cm="1">
        <f t="array" aca="1" ref="O25" ca="1">IF(celkem_formaci&gt;=D25,INDIRECT("'"&amp;data!B164&amp;"'!"&amp;ADDRESS(ROW('Přihláška č. 1'!$D$6),COLUMN('Přihláška č. 1'!$D$6),4),TRUE),"")</f>
        <v/>
      </c>
      <c r="P25" s="155" t="str">
        <f ca="1">IF(celkem_formaci&gt;=D25,COUNTIF(INDIRECT("'"&amp;data!B164&amp;"'!"&amp;ADDRESS(ROW('Přihláška č. 1'!$E$9),COLUMN('Přihláška č. 1'!$E$9),4),TRUE),"*")+COUNTIF(INDIRECT("'"&amp;data!B164&amp;"'!"&amp;ADDRESS(ROW('Přihláška č. 1'!$E$10),COLUMN('Přihláška č. 1'!$E$10),4),TRUE),"*"),"")</f>
        <v/>
      </c>
      <c r="Q25" s="155" t="str">
        <f t="shared" si="133"/>
        <v/>
      </c>
      <c r="R25" s="155" t="str">
        <f t="shared" si="134"/>
        <v/>
      </c>
      <c r="S25" s="179" t="str">
        <f t="shared" si="135"/>
        <v/>
      </c>
      <c r="T25" s="178" t="str" cm="1">
        <f t="array" aca="1" ref="T25" ca="1">IF(celkem_formaci&gt;=D25,INDIRECT("'"&amp;data!B164&amp;"'!"&amp;ADDRESS(ROW('Přihláška č. 1'!$D$4),COLUMN('Přihláška č. 1'!$D$4),4),TRUE),"")</f>
        <v/>
      </c>
      <c r="U25" s="155" t="str" cm="1">
        <f t="array" aca="1" ref="U25" ca="1">IF(celkem_formaci&gt;=D25,INDIRECT("'"&amp;data!B164&amp;"'!"&amp;ADDRESS(ROW('Přihláška č. 1'!$D$13),COLUMN('Přihláška č. 1'!$D$13),4),TRUE),"")</f>
        <v/>
      </c>
      <c r="V25" s="155" t="str" cm="1">
        <f t="array" aca="1" ref="V25" ca="1">IF(celkem_formaci&gt;=D25,INDIRECT("'"&amp;data!B164&amp;"'!"&amp;ADDRESS(ROW('Přihláška č. 1'!$D$5),COLUMN('Přihláška č. 1'!$D$5),4),TRUE),"")</f>
        <v/>
      </c>
      <c r="W25" s="155" t="str">
        <f ca="1">IF(celkem_formaci&gt;=D25,IF(INDIRECT("'"&amp;data!B164&amp;"'!"&amp;ADDRESS(ROW('Přihláška č. 1'!$D$8),COLUMN('Přihláška č. 1'!$D$8),4),TRUE)="","",INDIRECT("'"&amp;data!B164&amp;"'!"&amp;ADDRESS(ROW('Přihláška č. 1'!$D$8),COLUMN('Přihláška č. 1'!$D$8),4),TRUE)),"")</f>
        <v/>
      </c>
      <c r="X25" s="184" t="str">
        <f ca="1">IF(celkem_formaci&gt;=D25,INDIRECT("'"&amp;data!B164&amp;"'!"&amp;ADDRESS(ROW('Přihláška č. 1'!$D$7),COLUMN('Přihláška č. 1'!$D$7),4),TRUE)/60,"")</f>
        <v/>
      </c>
      <c r="Y25" s="182"/>
      <c r="Z25" s="175"/>
      <c r="AA25" s="178" t="str">
        <f ca="1">IF(celkem_formaci&gt;=D25,IF(P25&gt;=1,INDIRECT("'"&amp;data!B164&amp;"'!"&amp;ADDRESS(ROW('Přihláška č. 1'!$E$9),COLUMN('Přihláška č. 1'!$E$9),4),TRUE),""),"")</f>
        <v/>
      </c>
      <c r="AB25" s="155" t="str" cm="1">
        <f t="array" aca="1" ref="AB25" ca="1">IF(celkem_formaci&gt;=D25,IF(P25&gt;=2,INDIRECT("'"&amp;data!B164&amp;"'!"&amp;ADDRESS(ROW('Přihláška č. 1'!$E$10),COLUMN('Přihláška č. 1'!$E$10),4),TRUE),""),"")</f>
        <v/>
      </c>
      <c r="AC25" s="155" t="str">
        <f t="shared" si="136"/>
        <v/>
      </c>
      <c r="AD25" s="179" t="str">
        <f t="shared" si="137"/>
        <v/>
      </c>
      <c r="AE25" s="178" t="str">
        <f t="shared" si="94"/>
        <v/>
      </c>
      <c r="AF25" s="155" t="str">
        <f t="shared" si="138"/>
        <v/>
      </c>
      <c r="AG25" s="155" t="str">
        <f t="shared" si="139"/>
        <v/>
      </c>
      <c r="AH25" s="155" t="str">
        <f t="shared" si="97"/>
        <v/>
      </c>
      <c r="AI25" s="155" t="str">
        <f t="shared" si="140"/>
        <v/>
      </c>
      <c r="AJ25" s="180" t="str">
        <f t="shared" si="141"/>
        <v/>
      </c>
      <c r="AK25" s="155" t="str">
        <f t="shared" si="100"/>
        <v/>
      </c>
      <c r="AL25" s="155" t="str">
        <f t="shared" si="101"/>
        <v/>
      </c>
      <c r="AM25" s="186" t="str">
        <f t="shared" si="102"/>
        <v/>
      </c>
      <c r="AN25" s="178" t="str">
        <f ca="1">IF(celkem_formaci&gt;=$D25,IF($O25&gt;=AN$9,INDIRECT("'"&amp;data!$B164&amp;"'!"&amp;$AN$8&amp;AN$10,TRUE),""),"")</f>
        <v/>
      </c>
      <c r="AO25" s="155" t="str">
        <f ca="1">IF(celkem_formaci&gt;=$D25,IF($O25&gt;=AO$9,INDIRECT("'"&amp;data!$B164&amp;"'!"&amp;$AO$8&amp;AO$10,TRUE),""),"")</f>
        <v/>
      </c>
      <c r="AP25" s="155" t="str">
        <f ca="1">IF(celkem_formaci&gt;=$D25,IF($O25&gt;=AP$9,INDIRECT("'"&amp;data!$B164&amp;"'!"&amp;$AN$8&amp;AP$10,TRUE),""),"")</f>
        <v/>
      </c>
      <c r="AQ25" s="155" t="str">
        <f ca="1">IF(celkem_formaci&gt;=$D25,IF($O25&gt;=AQ$9,INDIRECT("'"&amp;data!$B164&amp;"'!"&amp;$AO$8&amp;AQ$10,TRUE),""),"")</f>
        <v/>
      </c>
      <c r="AR25" s="155" t="str">
        <f ca="1">IF(celkem_formaci&gt;=$D25,IF($O25&gt;=AR$9,INDIRECT("'"&amp;data!$B164&amp;"'!"&amp;$AN$8&amp;AR$10,TRUE),""),"")</f>
        <v/>
      </c>
      <c r="AS25" s="155" t="str">
        <f ca="1">IF(celkem_formaci&gt;=$D25,IF($O25&gt;=AS$9,INDIRECT("'"&amp;data!$B164&amp;"'!"&amp;$AO$8&amp;AS$10,TRUE),""),"")</f>
        <v/>
      </c>
      <c r="AT25" s="155" t="str">
        <f ca="1">IF(celkem_formaci&gt;=$D25,IF($O25&gt;=AT$9,INDIRECT("'"&amp;data!$B164&amp;"'!"&amp;$AN$8&amp;AT$10,TRUE),""),"")</f>
        <v/>
      </c>
      <c r="AU25" s="155" t="str">
        <f ca="1">IF(celkem_formaci&gt;=$D25,IF($O25&gt;=AU$9,INDIRECT("'"&amp;data!$B164&amp;"'!"&amp;$AO$8&amp;AU$10,TRUE),""),"")</f>
        <v/>
      </c>
      <c r="AV25" s="155" t="str">
        <f ca="1">IF(celkem_formaci&gt;=$D25,IF($O25&gt;=AV$9,INDIRECT("'"&amp;data!$B164&amp;"'!"&amp;$AN$8&amp;AV$10,TRUE),""),"")</f>
        <v/>
      </c>
      <c r="AW25" s="155" t="str">
        <f ca="1">IF(celkem_formaci&gt;=$D25,IF($O25&gt;=AW$9,INDIRECT("'"&amp;data!$B164&amp;"'!"&amp;$AO$8&amp;AW$10,TRUE),""),"")</f>
        <v/>
      </c>
      <c r="AX25" s="155" t="str">
        <f ca="1">IF(celkem_formaci&gt;=$D25,IF($O25&gt;=AX$9,INDIRECT("'"&amp;data!$B164&amp;"'!"&amp;$AN$8&amp;AX$10,TRUE),""),"")</f>
        <v/>
      </c>
      <c r="AY25" s="155" t="str">
        <f ca="1">IF(celkem_formaci&gt;=$D25,IF($O25&gt;=AY$9,INDIRECT("'"&amp;data!$B164&amp;"'!"&amp;$AO$8&amp;AY$10,TRUE),""),"")</f>
        <v/>
      </c>
      <c r="AZ25" s="155" t="str">
        <f ca="1">IF(celkem_formaci&gt;=$D25,IF($O25&gt;=AZ$9,INDIRECT("'"&amp;data!$B164&amp;"'!"&amp;$AN$8&amp;AZ$10,TRUE),""),"")</f>
        <v/>
      </c>
      <c r="BA25" s="155" t="str">
        <f ca="1">IF(celkem_formaci&gt;=$D25,IF($O25&gt;=BA$9,INDIRECT("'"&amp;data!$B164&amp;"'!"&amp;$AO$8&amp;BA$10,TRUE),""),"")</f>
        <v/>
      </c>
      <c r="BB25" s="155" t="str">
        <f ca="1">IF(celkem_formaci&gt;=$D25,IF($O25&gt;=BB$9,INDIRECT("'"&amp;data!$B164&amp;"'!"&amp;$AN$8&amp;BB$10,TRUE),""),"")</f>
        <v/>
      </c>
      <c r="BC25" s="155" t="str">
        <f ca="1">IF(celkem_formaci&gt;=$D25,IF($O25&gt;=BC$9,INDIRECT("'"&amp;data!$B164&amp;"'!"&amp;$AO$8&amp;BC$10,TRUE),""),"")</f>
        <v/>
      </c>
      <c r="BD25" s="155" t="str">
        <f ca="1">IF(celkem_formaci&gt;=$D25,IF($O25&gt;=BD$9,INDIRECT("'"&amp;data!$B164&amp;"'!"&amp;$AN$8&amp;BD$10,TRUE),""),"")</f>
        <v/>
      </c>
      <c r="BE25" s="155" t="str">
        <f ca="1">IF(celkem_formaci&gt;=$D25,IF($O25&gt;=BE$9,INDIRECT("'"&amp;data!$B164&amp;"'!"&amp;$AO$8&amp;BE$10,TRUE),""),"")</f>
        <v/>
      </c>
      <c r="BF25" s="155" t="str">
        <f ca="1">IF(celkem_formaci&gt;=$D25,IF($O25&gt;=BF$9,INDIRECT("'"&amp;data!$B164&amp;"'!"&amp;$AN$8&amp;BF$10,TRUE),""),"")</f>
        <v/>
      </c>
      <c r="BG25" s="155" t="str">
        <f ca="1">IF(celkem_formaci&gt;=$D25,IF($O25&gt;=BG$9,INDIRECT("'"&amp;data!$B164&amp;"'!"&amp;$AO$8&amp;BG$10,TRUE),""),"")</f>
        <v/>
      </c>
      <c r="BH25" s="155" t="str">
        <f ca="1">IF(celkem_formaci&gt;=$D25,IF($O25&gt;=BH$9,INDIRECT("'"&amp;data!$B164&amp;"'!"&amp;$AN$8&amp;BH$10,TRUE),""),"")</f>
        <v/>
      </c>
      <c r="BI25" s="155" t="str">
        <f ca="1">IF(celkem_formaci&gt;=$D25,IF($O25&gt;=BI$9,INDIRECT("'"&amp;data!$B164&amp;"'!"&amp;$AO$8&amp;BI$10,TRUE),""),"")</f>
        <v/>
      </c>
      <c r="BJ25" s="155" t="str">
        <f ca="1">IF(celkem_formaci&gt;=$D25,IF($O25&gt;=BJ$9,INDIRECT("'"&amp;data!$B164&amp;"'!"&amp;$AN$8&amp;BJ$10,TRUE),""),"")</f>
        <v/>
      </c>
      <c r="BK25" s="155" t="str">
        <f ca="1">IF(celkem_formaci&gt;=$D25,IF($O25&gt;=BK$9,INDIRECT("'"&amp;data!$B164&amp;"'!"&amp;$AO$8&amp;BK$10,TRUE),""),"")</f>
        <v/>
      </c>
      <c r="BL25" s="155" t="str">
        <f ca="1">IF(celkem_formaci&gt;=$D25,IF($O25&gt;=BL$9,INDIRECT("'"&amp;data!$B164&amp;"'!"&amp;$AN$8&amp;BL$10,TRUE),""),"")</f>
        <v/>
      </c>
      <c r="BM25" s="155" t="str">
        <f ca="1">IF(celkem_formaci&gt;=$D25,IF($O25&gt;=BM$9,INDIRECT("'"&amp;data!$B164&amp;"'!"&amp;$AO$8&amp;BM$10,TRUE),""),"")</f>
        <v/>
      </c>
      <c r="BN25" s="155" t="str">
        <f ca="1">IF(celkem_formaci&gt;=$D25,IF($O25&gt;=BN$9,INDIRECT("'"&amp;data!$B164&amp;"'!"&amp;$AN$8&amp;BN$10,TRUE),""),"")</f>
        <v/>
      </c>
      <c r="BO25" s="155" t="str">
        <f ca="1">IF(celkem_formaci&gt;=$D25,IF($O25&gt;=BO$9,INDIRECT("'"&amp;data!$B164&amp;"'!"&amp;$AO$8&amp;BO$10,TRUE),""),"")</f>
        <v/>
      </c>
      <c r="BP25" s="155" t="str">
        <f ca="1">IF(celkem_formaci&gt;=$D25,IF($O25&gt;=BP$9,INDIRECT("'"&amp;data!$B164&amp;"'!"&amp;$AN$8&amp;BP$10,TRUE),""),"")</f>
        <v/>
      </c>
      <c r="BQ25" s="155" t="str">
        <f ca="1">IF(celkem_formaci&gt;=$D25,IF($O25&gt;=BQ$9,INDIRECT("'"&amp;data!$B164&amp;"'!"&amp;$AO$8&amp;BQ$10,TRUE),""),"")</f>
        <v/>
      </c>
      <c r="BR25" s="155" t="str">
        <f ca="1">IF(celkem_formaci&gt;=$D25,IF($O25&gt;=BR$9,INDIRECT("'"&amp;data!$B164&amp;"'!"&amp;$AN$8&amp;BR$10,TRUE),""),"")</f>
        <v/>
      </c>
      <c r="BS25" s="155" t="str">
        <f ca="1">IF(celkem_formaci&gt;=$D25,IF($O25&gt;=BS$9,INDIRECT("'"&amp;data!$B164&amp;"'!"&amp;$AO$8&amp;BS$10,TRUE),""),"")</f>
        <v/>
      </c>
      <c r="BT25" s="155" t="str">
        <f ca="1">IF(celkem_formaci&gt;=$D25,IF($O25&gt;=BT$9,INDIRECT("'"&amp;data!$B164&amp;"'!"&amp;$AN$8&amp;BT$10,TRUE),""),"")</f>
        <v/>
      </c>
      <c r="BU25" s="155" t="str">
        <f ca="1">IF(celkem_formaci&gt;=$D25,IF($O25&gt;=BU$9,INDIRECT("'"&amp;data!$B164&amp;"'!"&amp;$AO$8&amp;BU$10,TRUE),""),"")</f>
        <v/>
      </c>
      <c r="BV25" s="155" t="str">
        <f ca="1">IF(celkem_formaci&gt;=$D25,IF($O25&gt;=BV$9,INDIRECT("'"&amp;data!$B164&amp;"'!"&amp;$AN$8&amp;BV$10,TRUE),""),"")</f>
        <v/>
      </c>
      <c r="BW25" s="155" t="str">
        <f ca="1">IF(celkem_formaci&gt;=$D25,IF($O25&gt;=BW$9,INDIRECT("'"&amp;data!$B164&amp;"'!"&amp;$AO$8&amp;BW$10,TRUE),""),"")</f>
        <v/>
      </c>
      <c r="BX25" s="155" t="str">
        <f ca="1">IF(celkem_formaci&gt;=$D25,IF($O25&gt;=BX$9,INDIRECT("'"&amp;data!$B164&amp;"'!"&amp;$AN$8&amp;BX$10,TRUE),""),"")</f>
        <v/>
      </c>
      <c r="BY25" s="155" t="str">
        <f ca="1">IF(celkem_formaci&gt;=$D25,IF($O25&gt;=BY$9,INDIRECT("'"&amp;data!$B164&amp;"'!"&amp;$AO$8&amp;BY$10,TRUE),""),"")</f>
        <v/>
      </c>
      <c r="BZ25" s="155" t="str">
        <f ca="1">IF(celkem_formaci&gt;=$D25,IF($O25&gt;=BZ$9,INDIRECT("'"&amp;data!$B164&amp;"'!"&amp;$AN$8&amp;BZ$10,TRUE),""),"")</f>
        <v/>
      </c>
      <c r="CA25" s="155" t="str">
        <f ca="1">IF(celkem_formaci&gt;=$D25,IF($O25&gt;=CA$9,INDIRECT("'"&amp;data!$B164&amp;"'!"&amp;$AO$8&amp;CA$10,TRUE),""),"")</f>
        <v/>
      </c>
      <c r="CB25" s="155" t="str">
        <f ca="1">IF(celkem_formaci&gt;=$D25,IF($O25&gt;=CB$9,INDIRECT("'"&amp;data!$B164&amp;"'!"&amp;$AN$8&amp;CB$10,TRUE),""),"")</f>
        <v/>
      </c>
      <c r="CC25" s="155" t="str">
        <f ca="1">IF(celkem_formaci&gt;=$D25,IF($O25&gt;=CC$9,INDIRECT("'"&amp;data!$B164&amp;"'!"&amp;$AO$8&amp;CC$10,TRUE),""),"")</f>
        <v/>
      </c>
      <c r="CD25" s="155" t="str">
        <f ca="1">IF(celkem_formaci&gt;=$D25,IF($O25&gt;=CD$9,INDIRECT("'"&amp;data!$B164&amp;"'!"&amp;$AN$8&amp;CD$10,TRUE),""),"")</f>
        <v/>
      </c>
      <c r="CE25" s="155" t="str">
        <f ca="1">IF(celkem_formaci&gt;=$D25,IF($O25&gt;=CE$9,INDIRECT("'"&amp;data!$B164&amp;"'!"&amp;$AO$8&amp;CE$10,TRUE),""),"")</f>
        <v/>
      </c>
      <c r="CF25" s="155" t="str">
        <f ca="1">IF(celkem_formaci&gt;=$D25,IF($O25&gt;=CF$9,INDIRECT("'"&amp;data!$B164&amp;"'!"&amp;$AN$8&amp;CF$10,TRUE),""),"")</f>
        <v/>
      </c>
      <c r="CG25" s="155" t="str">
        <f ca="1">IF(celkem_formaci&gt;=$D25,IF($O25&gt;=CG$9,INDIRECT("'"&amp;data!$B164&amp;"'!"&amp;$AO$8&amp;CG$10,TRUE),""),"")</f>
        <v/>
      </c>
      <c r="CH25" s="155" t="str">
        <f ca="1">IF(celkem_formaci&gt;=$D25,IF($O25&gt;=CH$9,INDIRECT("'"&amp;data!$B164&amp;"'!"&amp;$AN$8&amp;CH$10,TRUE),""),"")</f>
        <v/>
      </c>
      <c r="CI25" s="155" t="str">
        <f ca="1">IF(celkem_formaci&gt;=$D25,IF($O25&gt;=CI$9,INDIRECT("'"&amp;data!$B164&amp;"'!"&amp;$AO$8&amp;CI$10,TRUE),""),"")</f>
        <v/>
      </c>
      <c r="CJ25" s="155" t="str">
        <f ca="1">IF(celkem_formaci&gt;=$D25,IF($O25&gt;=CJ$9,INDIRECT("'"&amp;data!$B164&amp;"'!"&amp;$AN$8&amp;CJ$10,TRUE),""),"")</f>
        <v/>
      </c>
      <c r="CK25" s="179" t="str">
        <f ca="1">IF(celkem_formaci&gt;=$D25,IF($O25&gt;=CK$9,INDIRECT("'"&amp;data!$B164&amp;"'!"&amp;$AO$8&amp;CK$10,TRUE),""),"")</f>
        <v/>
      </c>
      <c r="CL25" s="178" t="str">
        <f ca="1">IF(celkem_formaci&gt;=$D25,IF($O25&gt;=CL$9,INDIRECT("'"&amp;data!$B164&amp;"'!"&amp;$AP$8&amp;CL$10,TRUE),""),"")</f>
        <v/>
      </c>
      <c r="CM25" s="155" t="str">
        <f ca="1">IF(celkem_formaci&gt;=$D25,IF($O25&gt;=CM$9,INDIRECT("'"&amp;data!$B164&amp;"'!"&amp;$AP$8&amp;CM$10,TRUE),""),"")</f>
        <v/>
      </c>
      <c r="CN25" s="155" t="str">
        <f ca="1">IF(celkem_formaci&gt;=$D25,IF($O25&gt;=CN$9,INDIRECT("'"&amp;data!$B164&amp;"'!"&amp;$AP$8&amp;CN$10,TRUE),""),"")</f>
        <v/>
      </c>
      <c r="CO25" s="155" t="str">
        <f ca="1">IF(celkem_formaci&gt;=$D25,IF($O25&gt;=CO$9,INDIRECT("'"&amp;data!$B164&amp;"'!"&amp;$AP$8&amp;CO$10,TRUE),""),"")</f>
        <v/>
      </c>
      <c r="CP25" s="155" t="str">
        <f ca="1">IF(celkem_formaci&gt;=$D25,IF($O25&gt;=CP$9,INDIRECT("'"&amp;data!$B164&amp;"'!"&amp;$AP$8&amp;CP$10,TRUE),""),"")</f>
        <v/>
      </c>
      <c r="CQ25" s="155" t="str">
        <f ca="1">IF(celkem_formaci&gt;=$D25,IF($O25&gt;=CQ$9,INDIRECT("'"&amp;data!$B164&amp;"'!"&amp;$AP$8&amp;CQ$10,TRUE),""),"")</f>
        <v/>
      </c>
      <c r="CR25" s="155" t="str">
        <f ca="1">IF(celkem_formaci&gt;=$D25,IF($O25&gt;=CR$9,INDIRECT("'"&amp;data!$B164&amp;"'!"&amp;$AP$8&amp;CR$10,TRUE),""),"")</f>
        <v/>
      </c>
      <c r="CS25" s="155" t="str">
        <f ca="1">IF(celkem_formaci&gt;=$D25,IF($O25&gt;=CS$9,INDIRECT("'"&amp;data!$B164&amp;"'!"&amp;$AP$8&amp;CS$10,TRUE),""),"")</f>
        <v/>
      </c>
      <c r="CT25" s="155" t="str">
        <f ca="1">IF(celkem_formaci&gt;=$D25,IF($O25&gt;=CT$9,INDIRECT("'"&amp;data!$B164&amp;"'!"&amp;$AP$8&amp;CT$10,TRUE),""),"")</f>
        <v/>
      </c>
      <c r="CU25" s="155" t="str">
        <f ca="1">IF(celkem_formaci&gt;=$D25,IF($O25&gt;=CU$9,INDIRECT("'"&amp;data!$B164&amp;"'!"&amp;$AP$8&amp;CU$10,TRUE),""),"")</f>
        <v/>
      </c>
      <c r="CV25" s="155" t="str">
        <f ca="1">IF(celkem_formaci&gt;=$D25,IF($O25&gt;=CV$9,INDIRECT("'"&amp;data!$B164&amp;"'!"&amp;$AP$8&amp;CV$10,TRUE),""),"")</f>
        <v/>
      </c>
      <c r="CW25" s="155" t="str">
        <f ca="1">IF(celkem_formaci&gt;=$D25,IF($O25&gt;=CW$9,INDIRECT("'"&amp;data!$B164&amp;"'!"&amp;$AP$8&amp;CW$10,TRUE),""),"")</f>
        <v/>
      </c>
      <c r="CX25" s="155" t="str">
        <f ca="1">IF(celkem_formaci&gt;=$D25,IF($O25&gt;=CX$9,INDIRECT("'"&amp;data!$B164&amp;"'!"&amp;$AP$8&amp;CX$10,TRUE),""),"")</f>
        <v/>
      </c>
      <c r="CY25" s="155" t="str">
        <f ca="1">IF(celkem_formaci&gt;=$D25,IF($O25&gt;=CY$9,INDIRECT("'"&amp;data!$B164&amp;"'!"&amp;$AP$8&amp;CY$10,TRUE),""),"")</f>
        <v/>
      </c>
      <c r="CZ25" s="155" t="str">
        <f ca="1">IF(celkem_formaci&gt;=$D25,IF($O25&gt;=CZ$9,INDIRECT("'"&amp;data!$B164&amp;"'!"&amp;$AP$8&amp;CZ$10,TRUE),""),"")</f>
        <v/>
      </c>
      <c r="DA25" s="155" t="str">
        <f ca="1">IF(celkem_formaci&gt;=$D25,IF($O25&gt;=DA$9,INDIRECT("'"&amp;data!$B164&amp;"'!"&amp;$AP$8&amp;DA$10,TRUE),""),"")</f>
        <v/>
      </c>
      <c r="DB25" s="155" t="str">
        <f ca="1">IF(celkem_formaci&gt;=$D25,IF($O25&gt;=DB$9,INDIRECT("'"&amp;data!$B164&amp;"'!"&amp;$AP$8&amp;DB$10,TRUE),""),"")</f>
        <v/>
      </c>
      <c r="DC25" s="155" t="str">
        <f ca="1">IF(celkem_formaci&gt;=$D25,IF($O25&gt;=DC$9,INDIRECT("'"&amp;data!$B164&amp;"'!"&amp;$AP$8&amp;DC$10,TRUE),""),"")</f>
        <v/>
      </c>
      <c r="DD25" s="155" t="str">
        <f ca="1">IF(celkem_formaci&gt;=$D25,IF($O25&gt;=DD$9,INDIRECT("'"&amp;data!$B164&amp;"'!"&amp;$AP$8&amp;DD$10,TRUE),""),"")</f>
        <v/>
      </c>
      <c r="DE25" s="155" t="str">
        <f ca="1">IF(celkem_formaci&gt;=$D25,IF($O25&gt;=DE$9,INDIRECT("'"&amp;data!$B164&amp;"'!"&amp;$AP$8&amp;DE$10,TRUE),""),"")</f>
        <v/>
      </c>
      <c r="DF25" s="155" t="str">
        <f ca="1">IF(celkem_formaci&gt;=$D25,IF($O25&gt;=DF$9,INDIRECT("'"&amp;data!$B164&amp;"'!"&amp;$AP$8&amp;DF$10,TRUE),""),"")</f>
        <v/>
      </c>
      <c r="DG25" s="155" t="str">
        <f ca="1">IF(celkem_formaci&gt;=$D25,IF($O25&gt;=DG$9,INDIRECT("'"&amp;data!$B164&amp;"'!"&amp;$AP$8&amp;DG$10,TRUE),""),"")</f>
        <v/>
      </c>
      <c r="DH25" s="155" t="str">
        <f ca="1">IF(celkem_formaci&gt;=$D25,IF($O25&gt;=DH$9,INDIRECT("'"&amp;data!$B164&amp;"'!"&amp;$AP$8&amp;DH$10,TRUE),""),"")</f>
        <v/>
      </c>
      <c r="DI25" s="155" t="str">
        <f ca="1">IF(celkem_formaci&gt;=$D25,IF($O25&gt;=DI$9,INDIRECT("'"&amp;data!$B164&amp;"'!"&amp;$AP$8&amp;DI$10,TRUE),""),"")</f>
        <v/>
      </c>
      <c r="DJ25" s="179" t="str">
        <f ca="1">IF(celkem_formaci&gt;=$D25,IF($O25&gt;=DJ$9,INDIRECT("'"&amp;data!$B164&amp;"'!"&amp;$AP$8&amp;DJ$10,TRUE),""),"")</f>
        <v/>
      </c>
      <c r="DK25" s="178" t="str">
        <f ca="1">IF(celkem_formaci&gt;=$D25,IF($O25&gt;=DK$9,INDIRECT("'"&amp;data!$B164&amp;"'!"&amp;$AQ$8&amp;DK$10,TRUE),""),"")</f>
        <v/>
      </c>
      <c r="DL25" s="155" t="str">
        <f ca="1">IF(celkem_formaci&gt;=$D25,IF($O25&gt;=DL$9,INDIRECT("'"&amp;data!$B164&amp;"'!"&amp;$AQ$8&amp;DL$10,TRUE),""),"")</f>
        <v/>
      </c>
      <c r="DM25" s="155" t="str">
        <f ca="1">IF(celkem_formaci&gt;=$D25,IF($O25&gt;=DM$9,INDIRECT("'"&amp;data!$B164&amp;"'!"&amp;$AQ$8&amp;DM$10,TRUE),""),"")</f>
        <v/>
      </c>
      <c r="DN25" s="155" t="str">
        <f ca="1">IF(celkem_formaci&gt;=$D25,IF($O25&gt;=DN$9,INDIRECT("'"&amp;data!$B164&amp;"'!"&amp;$AQ$8&amp;DN$10,TRUE),""),"")</f>
        <v/>
      </c>
      <c r="DO25" s="155" t="str">
        <f ca="1">IF(celkem_formaci&gt;=$D25,IF($O25&gt;=DO$9,INDIRECT("'"&amp;data!$B164&amp;"'!"&amp;$AQ$8&amp;DO$10,TRUE),""),"")</f>
        <v/>
      </c>
      <c r="DP25" s="155" t="str">
        <f ca="1">IF(celkem_formaci&gt;=$D25,IF($O25&gt;=DP$9,INDIRECT("'"&amp;data!$B164&amp;"'!"&amp;$AQ$8&amp;DP$10,TRUE),""),"")</f>
        <v/>
      </c>
      <c r="DQ25" s="155" t="str">
        <f ca="1">IF(celkem_formaci&gt;=$D25,IF($O25&gt;=DQ$9,INDIRECT("'"&amp;data!$B164&amp;"'!"&amp;$AQ$8&amp;DQ$10,TRUE),""),"")</f>
        <v/>
      </c>
      <c r="DR25" s="155" t="str">
        <f ca="1">IF(celkem_formaci&gt;=$D25,IF($O25&gt;=DR$9,INDIRECT("'"&amp;data!$B164&amp;"'!"&amp;$AQ$8&amp;DR$10,TRUE),""),"")</f>
        <v/>
      </c>
      <c r="DS25" s="155" t="str">
        <f ca="1">IF(celkem_formaci&gt;=$D25,IF($O25&gt;=DS$9,INDIRECT("'"&amp;data!$B164&amp;"'!"&amp;$AQ$8&amp;DS$10,TRUE),""),"")</f>
        <v/>
      </c>
      <c r="DT25" s="155" t="str">
        <f ca="1">IF(celkem_formaci&gt;=$D25,IF($O25&gt;=DT$9,INDIRECT("'"&amp;data!$B164&amp;"'!"&amp;$AQ$8&amp;DT$10,TRUE),""),"")</f>
        <v/>
      </c>
      <c r="DU25" s="155" t="str">
        <f ca="1">IF(celkem_formaci&gt;=$D25,IF($O25&gt;=DU$9,INDIRECT("'"&amp;data!$B164&amp;"'!"&amp;$AQ$8&amp;DU$10,TRUE),""),"")</f>
        <v/>
      </c>
      <c r="DV25" s="155" t="str">
        <f ca="1">IF(celkem_formaci&gt;=$D25,IF($O25&gt;=DV$9,INDIRECT("'"&amp;data!$B164&amp;"'!"&amp;$AQ$8&amp;DV$10,TRUE),""),"")</f>
        <v/>
      </c>
      <c r="DW25" s="155" t="str">
        <f ca="1">IF(celkem_formaci&gt;=$D25,IF($O25&gt;=DW$9,INDIRECT("'"&amp;data!$B164&amp;"'!"&amp;$AQ$8&amp;DW$10,TRUE),""),"")</f>
        <v/>
      </c>
      <c r="DX25" s="155" t="str">
        <f ca="1">IF(celkem_formaci&gt;=$D25,IF($O25&gt;=DX$9,INDIRECT("'"&amp;data!$B164&amp;"'!"&amp;$AQ$8&amp;DX$10,TRUE),""),"")</f>
        <v/>
      </c>
      <c r="DY25" s="155" t="str">
        <f ca="1">IF(celkem_formaci&gt;=$D25,IF($O25&gt;=DY$9,INDIRECT("'"&amp;data!$B164&amp;"'!"&amp;$AQ$8&amp;DY$10,TRUE),""),"")</f>
        <v/>
      </c>
      <c r="DZ25" s="155" t="str">
        <f ca="1">IF(celkem_formaci&gt;=$D25,IF($O25&gt;=DZ$9,INDIRECT("'"&amp;data!$B164&amp;"'!"&amp;$AQ$8&amp;DZ$10,TRUE),""),"")</f>
        <v/>
      </c>
      <c r="EA25" s="155" t="str">
        <f ca="1">IF(celkem_formaci&gt;=$D25,IF($O25&gt;=EA$9,INDIRECT("'"&amp;data!$B164&amp;"'!"&amp;$AQ$8&amp;EA$10,TRUE),""),"")</f>
        <v/>
      </c>
      <c r="EB25" s="155" t="str">
        <f ca="1">IF(celkem_formaci&gt;=$D25,IF($O25&gt;=EB$9,INDIRECT("'"&amp;data!$B164&amp;"'!"&amp;$AQ$8&amp;EB$10,TRUE),""),"")</f>
        <v/>
      </c>
      <c r="EC25" s="155" t="str">
        <f ca="1">IF(celkem_formaci&gt;=$D25,IF($O25&gt;=EC$9,INDIRECT("'"&amp;data!$B164&amp;"'!"&amp;$AQ$8&amp;EC$10,TRUE),""),"")</f>
        <v/>
      </c>
      <c r="ED25" s="155" t="str">
        <f ca="1">IF(celkem_formaci&gt;=$D25,IF($O25&gt;=ED$9,INDIRECT("'"&amp;data!$B164&amp;"'!"&amp;$AQ$8&amp;ED$10,TRUE),""),"")</f>
        <v/>
      </c>
      <c r="EE25" s="155" t="str">
        <f ca="1">IF(celkem_formaci&gt;=$D25,IF($O25&gt;=EE$9,INDIRECT("'"&amp;data!$B164&amp;"'!"&amp;$AQ$8&amp;EE$10,TRUE),""),"")</f>
        <v/>
      </c>
      <c r="EF25" s="155" t="str">
        <f ca="1">IF(celkem_formaci&gt;=$D25,IF($O25&gt;=EF$9,INDIRECT("'"&amp;data!$B164&amp;"'!"&amp;$AQ$8&amp;EF$10,TRUE),""),"")</f>
        <v/>
      </c>
      <c r="EG25" s="155" t="str">
        <f ca="1">IF(celkem_formaci&gt;=$D25,IF($O25&gt;=EG$9,INDIRECT("'"&amp;data!$B164&amp;"'!"&amp;$AQ$8&amp;EG$10,TRUE),""),"")</f>
        <v/>
      </c>
      <c r="EH25" s="155" t="str">
        <f ca="1">IF(celkem_formaci&gt;=$D25,IF($O25&gt;=EH$9,INDIRECT("'"&amp;data!$B164&amp;"'!"&amp;$AQ$8&amp;EH$10,TRUE),""),"")</f>
        <v/>
      </c>
      <c r="EI25" s="179" t="str">
        <f ca="1">IF(celkem_formaci&gt;=$D25,IF($O25&gt;=EI$9,INDIRECT("'"&amp;data!$B164&amp;"'!"&amp;$AQ$8&amp;EI$10,TRUE),""),"")</f>
        <v/>
      </c>
      <c r="EJ25" s="177" t="str">
        <f t="shared" si="142"/>
        <v/>
      </c>
      <c r="EK25" s="155" t="str">
        <f t="shared" si="143"/>
        <v/>
      </c>
      <c r="EL25" s="155" t="str">
        <f t="shared" si="144"/>
        <v/>
      </c>
      <c r="EM25" s="155" t="str">
        <f t="shared" si="145"/>
        <v/>
      </c>
      <c r="EN25" s="155" t="str">
        <f t="shared" si="146"/>
        <v/>
      </c>
      <c r="EO25" s="155" t="str">
        <f t="shared" si="147"/>
        <v/>
      </c>
      <c r="EP25" s="155" t="str">
        <f t="shared" si="148"/>
        <v/>
      </c>
      <c r="EQ25" s="155" t="str">
        <f t="shared" si="149"/>
        <v/>
      </c>
      <c r="ER25" s="155" t="str">
        <f t="shared" si="150"/>
        <v/>
      </c>
      <c r="ES25" s="155" t="str">
        <f t="shared" si="151"/>
        <v/>
      </c>
      <c r="ET25" s="155" t="str">
        <f t="shared" si="152"/>
        <v/>
      </c>
      <c r="EU25" s="155" t="str">
        <f t="shared" si="153"/>
        <v/>
      </c>
      <c r="EV25" s="155" t="str">
        <f t="shared" si="154"/>
        <v/>
      </c>
      <c r="EW25" s="155" t="str">
        <f t="shared" si="155"/>
        <v/>
      </c>
      <c r="EX25" s="155" t="str">
        <f t="shared" si="156"/>
        <v/>
      </c>
      <c r="EY25" s="155" t="str">
        <f t="shared" si="157"/>
        <v/>
      </c>
      <c r="EZ25" s="155" t="str">
        <f t="shared" si="158"/>
        <v/>
      </c>
      <c r="FA25" s="155" t="str">
        <f t="shared" si="159"/>
        <v/>
      </c>
      <c r="FB25" s="155" t="str">
        <f t="shared" si="160"/>
        <v/>
      </c>
      <c r="FC25" s="155" t="str">
        <f t="shared" si="161"/>
        <v/>
      </c>
      <c r="FD25" s="155" t="str">
        <f t="shared" si="162"/>
        <v/>
      </c>
      <c r="FE25" s="155" t="str">
        <f t="shared" si="163"/>
        <v/>
      </c>
      <c r="FF25" s="155" t="str">
        <f t="shared" si="164"/>
        <v/>
      </c>
      <c r="FG25" s="155" t="str">
        <f t="shared" si="165"/>
        <v/>
      </c>
      <c r="FH25" s="180" t="str">
        <f t="shared" si="166"/>
        <v/>
      </c>
      <c r="FI25" s="181" t="str">
        <f t="shared" si="128"/>
        <v/>
      </c>
      <c r="FJ25" s="135"/>
    </row>
    <row r="26" spans="2:166" ht="15" thickBot="1" x14ac:dyDescent="0.35">
      <c r="B26" s="128" t="str">
        <f ca="1">IF(celkem_formaci&gt;=D26,IF(AND((INDIRECT("'"&amp;data!B165&amp;"'!"&amp;ADDRESS(ROW('Přihláška č. 1'!$F$8),COLUMN('Přihláška č. 1'!$F$8),4),TRUE))=list_ok,COUNTIF(AA26:CK26,0)=0),"OK","ERR"),"")</f>
        <v/>
      </c>
      <c r="C26" s="255" t="str">
        <f t="shared" si="167"/>
        <v>...15!</v>
      </c>
      <c r="D26" s="128">
        <v>15</v>
      </c>
      <c r="E26" s="250" t="str">
        <f t="shared" si="84"/>
        <v/>
      </c>
      <c r="F26" s="201"/>
      <c r="G26" s="200"/>
      <c r="H26" s="204"/>
      <c r="I26" s="156" t="str">
        <f t="shared" si="129"/>
        <v/>
      </c>
      <c r="J26" s="155" t="str">
        <f t="shared" si="130"/>
        <v/>
      </c>
      <c r="K26" s="159"/>
      <c r="L26" s="243" t="str" cm="1">
        <f t="array" aca="1" ref="L26" ca="1">IF(celkem_formaci&gt;=D26,INDIRECT("'"&amp;data!B165&amp;"'!"&amp;ADDRESS(ROW('Přihláška č. 1'!$D$12),COLUMN('Přihláška č. 1'!$D$12),4),TRUE),"")</f>
        <v/>
      </c>
      <c r="M26" s="157" t="str">
        <f t="shared" si="131"/>
        <v/>
      </c>
      <c r="N26" s="158" t="str">
        <f t="shared" si="132"/>
        <v/>
      </c>
      <c r="O26" s="178" t="str" cm="1">
        <f t="array" aca="1" ref="O26" ca="1">IF(celkem_formaci&gt;=D26,INDIRECT("'"&amp;data!B165&amp;"'!"&amp;ADDRESS(ROW('Přihláška č. 1'!$D$6),COLUMN('Přihláška č. 1'!$D$6),4),TRUE),"")</f>
        <v/>
      </c>
      <c r="P26" s="155" t="str">
        <f ca="1">IF(celkem_formaci&gt;=D26,COUNTIF(INDIRECT("'"&amp;data!B165&amp;"'!"&amp;ADDRESS(ROW('Přihláška č. 1'!$E$9),COLUMN('Přihláška č. 1'!$E$9),4),TRUE),"*")+COUNTIF(INDIRECT("'"&amp;data!B165&amp;"'!"&amp;ADDRESS(ROW('Přihláška č. 1'!$E$10),COLUMN('Přihláška č. 1'!$E$10),4),TRUE),"*"),"")</f>
        <v/>
      </c>
      <c r="Q26" s="155" t="str">
        <f t="shared" si="133"/>
        <v/>
      </c>
      <c r="R26" s="155" t="str">
        <f t="shared" si="134"/>
        <v/>
      </c>
      <c r="S26" s="179" t="str">
        <f t="shared" si="135"/>
        <v/>
      </c>
      <c r="T26" s="178" t="str" cm="1">
        <f t="array" aca="1" ref="T26" ca="1">IF(celkem_formaci&gt;=D26,INDIRECT("'"&amp;data!B165&amp;"'!"&amp;ADDRESS(ROW('Přihláška č. 1'!$D$4),COLUMN('Přihláška č. 1'!$D$4),4),TRUE),"")</f>
        <v/>
      </c>
      <c r="U26" s="155" t="str" cm="1">
        <f t="array" aca="1" ref="U26" ca="1">IF(celkem_formaci&gt;=D26,INDIRECT("'"&amp;data!B165&amp;"'!"&amp;ADDRESS(ROW('Přihláška č. 1'!$D$13),COLUMN('Přihláška č. 1'!$D$13),4),TRUE),"")</f>
        <v/>
      </c>
      <c r="V26" s="155" t="str" cm="1">
        <f t="array" aca="1" ref="V26" ca="1">IF(celkem_formaci&gt;=D26,INDIRECT("'"&amp;data!B165&amp;"'!"&amp;ADDRESS(ROW('Přihláška č. 1'!$D$5),COLUMN('Přihláška č. 1'!$D$5),4),TRUE),"")</f>
        <v/>
      </c>
      <c r="W26" s="155" t="str">
        <f ca="1">IF(celkem_formaci&gt;=D26,IF(INDIRECT("'"&amp;data!B165&amp;"'!"&amp;ADDRESS(ROW('Přihláška č. 1'!$D$8),COLUMN('Přihláška č. 1'!$D$8),4),TRUE)="","",INDIRECT("'"&amp;data!B165&amp;"'!"&amp;ADDRESS(ROW('Přihláška č. 1'!$D$8),COLUMN('Přihláška č. 1'!$D$8),4),TRUE)),"")</f>
        <v/>
      </c>
      <c r="X26" s="184" t="str">
        <f ca="1">IF(celkem_formaci&gt;=D26,INDIRECT("'"&amp;data!B165&amp;"'!"&amp;ADDRESS(ROW('Přihláška č. 1'!$D$7),COLUMN('Přihláška č. 1'!$D$7),4),TRUE)/60,"")</f>
        <v/>
      </c>
      <c r="Y26" s="182"/>
      <c r="Z26" s="175"/>
      <c r="AA26" s="178" t="str">
        <f ca="1">IF(celkem_formaci&gt;=D26,IF(P26&gt;=1,INDIRECT("'"&amp;data!B165&amp;"'!"&amp;ADDRESS(ROW('Přihláška č. 1'!$E$9),COLUMN('Přihláška č. 1'!$E$9),4),TRUE),""),"")</f>
        <v/>
      </c>
      <c r="AB26" s="155" t="str" cm="1">
        <f t="array" aca="1" ref="AB26" ca="1">IF(celkem_formaci&gt;=D26,IF(P26&gt;=2,INDIRECT("'"&amp;data!B165&amp;"'!"&amp;ADDRESS(ROW('Přihláška č. 1'!$E$10),COLUMN('Přihláška č. 1'!$E$10),4),TRUE),""),"")</f>
        <v/>
      </c>
      <c r="AC26" s="155" t="str">
        <f t="shared" si="136"/>
        <v/>
      </c>
      <c r="AD26" s="179" t="str">
        <f t="shared" si="137"/>
        <v/>
      </c>
      <c r="AE26" s="178" t="str">
        <f t="shared" si="94"/>
        <v/>
      </c>
      <c r="AF26" s="155" t="str">
        <f t="shared" si="138"/>
        <v/>
      </c>
      <c r="AG26" s="155" t="str">
        <f t="shared" si="139"/>
        <v/>
      </c>
      <c r="AH26" s="155" t="str">
        <f t="shared" si="97"/>
        <v/>
      </c>
      <c r="AI26" s="155" t="str">
        <f t="shared" si="140"/>
        <v/>
      </c>
      <c r="AJ26" s="180" t="str">
        <f t="shared" si="141"/>
        <v/>
      </c>
      <c r="AK26" s="155" t="str">
        <f t="shared" si="100"/>
        <v/>
      </c>
      <c r="AL26" s="155" t="str">
        <f t="shared" si="101"/>
        <v/>
      </c>
      <c r="AM26" s="186" t="str">
        <f t="shared" si="102"/>
        <v/>
      </c>
      <c r="AN26" s="178" t="str">
        <f ca="1">IF(celkem_formaci&gt;=$D26,IF($O26&gt;=AN$9,INDIRECT("'"&amp;data!$B165&amp;"'!"&amp;$AN$8&amp;AN$10,TRUE),""),"")</f>
        <v/>
      </c>
      <c r="AO26" s="155" t="str">
        <f ca="1">IF(celkem_formaci&gt;=$D26,IF($O26&gt;=AO$9,INDIRECT("'"&amp;data!$B165&amp;"'!"&amp;$AO$8&amp;AO$10,TRUE),""),"")</f>
        <v/>
      </c>
      <c r="AP26" s="155" t="str">
        <f ca="1">IF(celkem_formaci&gt;=$D26,IF($O26&gt;=AP$9,INDIRECT("'"&amp;data!$B165&amp;"'!"&amp;$AN$8&amp;AP$10,TRUE),""),"")</f>
        <v/>
      </c>
      <c r="AQ26" s="155" t="str">
        <f ca="1">IF(celkem_formaci&gt;=$D26,IF($O26&gt;=AQ$9,INDIRECT("'"&amp;data!$B165&amp;"'!"&amp;$AO$8&amp;AQ$10,TRUE),""),"")</f>
        <v/>
      </c>
      <c r="AR26" s="155" t="str">
        <f ca="1">IF(celkem_formaci&gt;=$D26,IF($O26&gt;=AR$9,INDIRECT("'"&amp;data!$B165&amp;"'!"&amp;$AN$8&amp;AR$10,TRUE),""),"")</f>
        <v/>
      </c>
      <c r="AS26" s="155" t="str">
        <f ca="1">IF(celkem_formaci&gt;=$D26,IF($O26&gt;=AS$9,INDIRECT("'"&amp;data!$B165&amp;"'!"&amp;$AO$8&amp;AS$10,TRUE),""),"")</f>
        <v/>
      </c>
      <c r="AT26" s="155" t="str">
        <f ca="1">IF(celkem_formaci&gt;=$D26,IF($O26&gt;=AT$9,INDIRECT("'"&amp;data!$B165&amp;"'!"&amp;$AN$8&amp;AT$10,TRUE),""),"")</f>
        <v/>
      </c>
      <c r="AU26" s="155" t="str">
        <f ca="1">IF(celkem_formaci&gt;=$D26,IF($O26&gt;=AU$9,INDIRECT("'"&amp;data!$B165&amp;"'!"&amp;$AO$8&amp;AU$10,TRUE),""),"")</f>
        <v/>
      </c>
      <c r="AV26" s="155" t="str">
        <f ca="1">IF(celkem_formaci&gt;=$D26,IF($O26&gt;=AV$9,INDIRECT("'"&amp;data!$B165&amp;"'!"&amp;$AN$8&amp;AV$10,TRUE),""),"")</f>
        <v/>
      </c>
      <c r="AW26" s="155" t="str">
        <f ca="1">IF(celkem_formaci&gt;=$D26,IF($O26&gt;=AW$9,INDIRECT("'"&amp;data!$B165&amp;"'!"&amp;$AO$8&amp;AW$10,TRUE),""),"")</f>
        <v/>
      </c>
      <c r="AX26" s="155" t="str">
        <f ca="1">IF(celkem_formaci&gt;=$D26,IF($O26&gt;=AX$9,INDIRECT("'"&amp;data!$B165&amp;"'!"&amp;$AN$8&amp;AX$10,TRUE),""),"")</f>
        <v/>
      </c>
      <c r="AY26" s="155" t="str">
        <f ca="1">IF(celkem_formaci&gt;=$D26,IF($O26&gt;=AY$9,INDIRECT("'"&amp;data!$B165&amp;"'!"&amp;$AO$8&amp;AY$10,TRUE),""),"")</f>
        <v/>
      </c>
      <c r="AZ26" s="155" t="str">
        <f ca="1">IF(celkem_formaci&gt;=$D26,IF($O26&gt;=AZ$9,INDIRECT("'"&amp;data!$B165&amp;"'!"&amp;$AN$8&amp;AZ$10,TRUE),""),"")</f>
        <v/>
      </c>
      <c r="BA26" s="155" t="str">
        <f ca="1">IF(celkem_formaci&gt;=$D26,IF($O26&gt;=BA$9,INDIRECT("'"&amp;data!$B165&amp;"'!"&amp;$AO$8&amp;BA$10,TRUE),""),"")</f>
        <v/>
      </c>
      <c r="BB26" s="155" t="str">
        <f ca="1">IF(celkem_formaci&gt;=$D26,IF($O26&gt;=BB$9,INDIRECT("'"&amp;data!$B165&amp;"'!"&amp;$AN$8&amp;BB$10,TRUE),""),"")</f>
        <v/>
      </c>
      <c r="BC26" s="155" t="str">
        <f ca="1">IF(celkem_formaci&gt;=$D26,IF($O26&gt;=BC$9,INDIRECT("'"&amp;data!$B165&amp;"'!"&amp;$AO$8&amp;BC$10,TRUE),""),"")</f>
        <v/>
      </c>
      <c r="BD26" s="155" t="str">
        <f ca="1">IF(celkem_formaci&gt;=$D26,IF($O26&gt;=BD$9,INDIRECT("'"&amp;data!$B165&amp;"'!"&amp;$AN$8&amp;BD$10,TRUE),""),"")</f>
        <v/>
      </c>
      <c r="BE26" s="155" t="str">
        <f ca="1">IF(celkem_formaci&gt;=$D26,IF($O26&gt;=BE$9,INDIRECT("'"&amp;data!$B165&amp;"'!"&amp;$AO$8&amp;BE$10,TRUE),""),"")</f>
        <v/>
      </c>
      <c r="BF26" s="155" t="str">
        <f ca="1">IF(celkem_formaci&gt;=$D26,IF($O26&gt;=BF$9,INDIRECT("'"&amp;data!$B165&amp;"'!"&amp;$AN$8&amp;BF$10,TRUE),""),"")</f>
        <v/>
      </c>
      <c r="BG26" s="155" t="str">
        <f ca="1">IF(celkem_formaci&gt;=$D26,IF($O26&gt;=BG$9,INDIRECT("'"&amp;data!$B165&amp;"'!"&amp;$AO$8&amp;BG$10,TRUE),""),"")</f>
        <v/>
      </c>
      <c r="BH26" s="155" t="str">
        <f ca="1">IF(celkem_formaci&gt;=$D26,IF($O26&gt;=BH$9,INDIRECT("'"&amp;data!$B165&amp;"'!"&amp;$AN$8&amp;BH$10,TRUE),""),"")</f>
        <v/>
      </c>
      <c r="BI26" s="155" t="str">
        <f ca="1">IF(celkem_formaci&gt;=$D26,IF($O26&gt;=BI$9,INDIRECT("'"&amp;data!$B165&amp;"'!"&amp;$AO$8&amp;BI$10,TRUE),""),"")</f>
        <v/>
      </c>
      <c r="BJ26" s="155" t="str">
        <f ca="1">IF(celkem_formaci&gt;=$D26,IF($O26&gt;=BJ$9,INDIRECT("'"&amp;data!$B165&amp;"'!"&amp;$AN$8&amp;BJ$10,TRUE),""),"")</f>
        <v/>
      </c>
      <c r="BK26" s="155" t="str">
        <f ca="1">IF(celkem_formaci&gt;=$D26,IF($O26&gt;=BK$9,INDIRECT("'"&amp;data!$B165&amp;"'!"&amp;$AO$8&amp;BK$10,TRUE),""),"")</f>
        <v/>
      </c>
      <c r="BL26" s="155" t="str">
        <f ca="1">IF(celkem_formaci&gt;=$D26,IF($O26&gt;=BL$9,INDIRECT("'"&amp;data!$B165&amp;"'!"&amp;$AN$8&amp;BL$10,TRUE),""),"")</f>
        <v/>
      </c>
      <c r="BM26" s="155" t="str">
        <f ca="1">IF(celkem_formaci&gt;=$D26,IF($O26&gt;=BM$9,INDIRECT("'"&amp;data!$B165&amp;"'!"&amp;$AO$8&amp;BM$10,TRUE),""),"")</f>
        <v/>
      </c>
      <c r="BN26" s="155" t="str">
        <f ca="1">IF(celkem_formaci&gt;=$D26,IF($O26&gt;=BN$9,INDIRECT("'"&amp;data!$B165&amp;"'!"&amp;$AN$8&amp;BN$10,TRUE),""),"")</f>
        <v/>
      </c>
      <c r="BO26" s="155" t="str">
        <f ca="1">IF(celkem_formaci&gt;=$D26,IF($O26&gt;=BO$9,INDIRECT("'"&amp;data!$B165&amp;"'!"&amp;$AO$8&amp;BO$10,TRUE),""),"")</f>
        <v/>
      </c>
      <c r="BP26" s="155" t="str">
        <f ca="1">IF(celkem_formaci&gt;=$D26,IF($O26&gt;=BP$9,INDIRECT("'"&amp;data!$B165&amp;"'!"&amp;$AN$8&amp;BP$10,TRUE),""),"")</f>
        <v/>
      </c>
      <c r="BQ26" s="155" t="str">
        <f ca="1">IF(celkem_formaci&gt;=$D26,IF($O26&gt;=BQ$9,INDIRECT("'"&amp;data!$B165&amp;"'!"&amp;$AO$8&amp;BQ$10,TRUE),""),"")</f>
        <v/>
      </c>
      <c r="BR26" s="155" t="str">
        <f ca="1">IF(celkem_formaci&gt;=$D26,IF($O26&gt;=BR$9,INDIRECT("'"&amp;data!$B165&amp;"'!"&amp;$AN$8&amp;BR$10,TRUE),""),"")</f>
        <v/>
      </c>
      <c r="BS26" s="155" t="str">
        <f ca="1">IF(celkem_formaci&gt;=$D26,IF($O26&gt;=BS$9,INDIRECT("'"&amp;data!$B165&amp;"'!"&amp;$AO$8&amp;BS$10,TRUE),""),"")</f>
        <v/>
      </c>
      <c r="BT26" s="155" t="str">
        <f ca="1">IF(celkem_formaci&gt;=$D26,IF($O26&gt;=BT$9,INDIRECT("'"&amp;data!$B165&amp;"'!"&amp;$AN$8&amp;BT$10,TRUE),""),"")</f>
        <v/>
      </c>
      <c r="BU26" s="155" t="str">
        <f ca="1">IF(celkem_formaci&gt;=$D26,IF($O26&gt;=BU$9,INDIRECT("'"&amp;data!$B165&amp;"'!"&amp;$AO$8&amp;BU$10,TRUE),""),"")</f>
        <v/>
      </c>
      <c r="BV26" s="155" t="str">
        <f ca="1">IF(celkem_formaci&gt;=$D26,IF($O26&gt;=BV$9,INDIRECT("'"&amp;data!$B165&amp;"'!"&amp;$AN$8&amp;BV$10,TRUE),""),"")</f>
        <v/>
      </c>
      <c r="BW26" s="155" t="str">
        <f ca="1">IF(celkem_formaci&gt;=$D26,IF($O26&gt;=BW$9,INDIRECT("'"&amp;data!$B165&amp;"'!"&amp;$AO$8&amp;BW$10,TRUE),""),"")</f>
        <v/>
      </c>
      <c r="BX26" s="155" t="str">
        <f ca="1">IF(celkem_formaci&gt;=$D26,IF($O26&gt;=BX$9,INDIRECT("'"&amp;data!$B165&amp;"'!"&amp;$AN$8&amp;BX$10,TRUE),""),"")</f>
        <v/>
      </c>
      <c r="BY26" s="155" t="str">
        <f ca="1">IF(celkem_formaci&gt;=$D26,IF($O26&gt;=BY$9,INDIRECT("'"&amp;data!$B165&amp;"'!"&amp;$AO$8&amp;BY$10,TRUE),""),"")</f>
        <v/>
      </c>
      <c r="BZ26" s="155" t="str">
        <f ca="1">IF(celkem_formaci&gt;=$D26,IF($O26&gt;=BZ$9,INDIRECT("'"&amp;data!$B165&amp;"'!"&amp;$AN$8&amp;BZ$10,TRUE),""),"")</f>
        <v/>
      </c>
      <c r="CA26" s="155" t="str">
        <f ca="1">IF(celkem_formaci&gt;=$D26,IF($O26&gt;=CA$9,INDIRECT("'"&amp;data!$B165&amp;"'!"&amp;$AO$8&amp;CA$10,TRUE),""),"")</f>
        <v/>
      </c>
      <c r="CB26" s="155" t="str">
        <f ca="1">IF(celkem_formaci&gt;=$D26,IF($O26&gt;=CB$9,INDIRECT("'"&amp;data!$B165&amp;"'!"&amp;$AN$8&amp;CB$10,TRUE),""),"")</f>
        <v/>
      </c>
      <c r="CC26" s="155" t="str">
        <f ca="1">IF(celkem_formaci&gt;=$D26,IF($O26&gt;=CC$9,INDIRECT("'"&amp;data!$B165&amp;"'!"&amp;$AO$8&amp;CC$10,TRUE),""),"")</f>
        <v/>
      </c>
      <c r="CD26" s="155" t="str">
        <f ca="1">IF(celkem_formaci&gt;=$D26,IF($O26&gt;=CD$9,INDIRECT("'"&amp;data!$B165&amp;"'!"&amp;$AN$8&amp;CD$10,TRUE),""),"")</f>
        <v/>
      </c>
      <c r="CE26" s="155" t="str">
        <f ca="1">IF(celkem_formaci&gt;=$D26,IF($O26&gt;=CE$9,INDIRECT("'"&amp;data!$B165&amp;"'!"&amp;$AO$8&amp;CE$10,TRUE),""),"")</f>
        <v/>
      </c>
      <c r="CF26" s="155" t="str">
        <f ca="1">IF(celkem_formaci&gt;=$D26,IF($O26&gt;=CF$9,INDIRECT("'"&amp;data!$B165&amp;"'!"&amp;$AN$8&amp;CF$10,TRUE),""),"")</f>
        <v/>
      </c>
      <c r="CG26" s="155" t="str">
        <f ca="1">IF(celkem_formaci&gt;=$D26,IF($O26&gt;=CG$9,INDIRECT("'"&amp;data!$B165&amp;"'!"&amp;$AO$8&amp;CG$10,TRUE),""),"")</f>
        <v/>
      </c>
      <c r="CH26" s="155" t="str">
        <f ca="1">IF(celkem_formaci&gt;=$D26,IF($O26&gt;=CH$9,INDIRECT("'"&amp;data!$B165&amp;"'!"&amp;$AN$8&amp;CH$10,TRUE),""),"")</f>
        <v/>
      </c>
      <c r="CI26" s="155" t="str">
        <f ca="1">IF(celkem_formaci&gt;=$D26,IF($O26&gt;=CI$9,INDIRECT("'"&amp;data!$B165&amp;"'!"&amp;$AO$8&amp;CI$10,TRUE),""),"")</f>
        <v/>
      </c>
      <c r="CJ26" s="155" t="str">
        <f ca="1">IF(celkem_formaci&gt;=$D26,IF($O26&gt;=CJ$9,INDIRECT("'"&amp;data!$B165&amp;"'!"&amp;$AN$8&amp;CJ$10,TRUE),""),"")</f>
        <v/>
      </c>
      <c r="CK26" s="179" t="str">
        <f ca="1">IF(celkem_formaci&gt;=$D26,IF($O26&gt;=CK$9,INDIRECT("'"&amp;data!$B165&amp;"'!"&amp;$AO$8&amp;CK$10,TRUE),""),"")</f>
        <v/>
      </c>
      <c r="CL26" s="178" t="str">
        <f ca="1">IF(celkem_formaci&gt;=$D26,IF($O26&gt;=CL$9,INDIRECT("'"&amp;data!$B165&amp;"'!"&amp;$AP$8&amp;CL$10,TRUE),""),"")</f>
        <v/>
      </c>
      <c r="CM26" s="155" t="str">
        <f ca="1">IF(celkem_formaci&gt;=$D26,IF($O26&gt;=CM$9,INDIRECT("'"&amp;data!$B165&amp;"'!"&amp;$AP$8&amp;CM$10,TRUE),""),"")</f>
        <v/>
      </c>
      <c r="CN26" s="155" t="str">
        <f ca="1">IF(celkem_formaci&gt;=$D26,IF($O26&gt;=CN$9,INDIRECT("'"&amp;data!$B165&amp;"'!"&amp;$AP$8&amp;CN$10,TRUE),""),"")</f>
        <v/>
      </c>
      <c r="CO26" s="155" t="str">
        <f ca="1">IF(celkem_formaci&gt;=$D26,IF($O26&gt;=CO$9,INDIRECT("'"&amp;data!$B165&amp;"'!"&amp;$AP$8&amp;CO$10,TRUE),""),"")</f>
        <v/>
      </c>
      <c r="CP26" s="155" t="str">
        <f ca="1">IF(celkem_formaci&gt;=$D26,IF($O26&gt;=CP$9,INDIRECT("'"&amp;data!$B165&amp;"'!"&amp;$AP$8&amp;CP$10,TRUE),""),"")</f>
        <v/>
      </c>
      <c r="CQ26" s="155" t="str">
        <f ca="1">IF(celkem_formaci&gt;=$D26,IF($O26&gt;=CQ$9,INDIRECT("'"&amp;data!$B165&amp;"'!"&amp;$AP$8&amp;CQ$10,TRUE),""),"")</f>
        <v/>
      </c>
      <c r="CR26" s="155" t="str">
        <f ca="1">IF(celkem_formaci&gt;=$D26,IF($O26&gt;=CR$9,INDIRECT("'"&amp;data!$B165&amp;"'!"&amp;$AP$8&amp;CR$10,TRUE),""),"")</f>
        <v/>
      </c>
      <c r="CS26" s="155" t="str">
        <f ca="1">IF(celkem_formaci&gt;=$D26,IF($O26&gt;=CS$9,INDIRECT("'"&amp;data!$B165&amp;"'!"&amp;$AP$8&amp;CS$10,TRUE),""),"")</f>
        <v/>
      </c>
      <c r="CT26" s="155" t="str">
        <f ca="1">IF(celkem_formaci&gt;=$D26,IF($O26&gt;=CT$9,INDIRECT("'"&amp;data!$B165&amp;"'!"&amp;$AP$8&amp;CT$10,TRUE),""),"")</f>
        <v/>
      </c>
      <c r="CU26" s="155" t="str">
        <f ca="1">IF(celkem_formaci&gt;=$D26,IF($O26&gt;=CU$9,INDIRECT("'"&amp;data!$B165&amp;"'!"&amp;$AP$8&amp;CU$10,TRUE),""),"")</f>
        <v/>
      </c>
      <c r="CV26" s="155" t="str">
        <f ca="1">IF(celkem_formaci&gt;=$D26,IF($O26&gt;=CV$9,INDIRECT("'"&amp;data!$B165&amp;"'!"&amp;$AP$8&amp;CV$10,TRUE),""),"")</f>
        <v/>
      </c>
      <c r="CW26" s="155" t="str">
        <f ca="1">IF(celkem_formaci&gt;=$D26,IF($O26&gt;=CW$9,INDIRECT("'"&amp;data!$B165&amp;"'!"&amp;$AP$8&amp;CW$10,TRUE),""),"")</f>
        <v/>
      </c>
      <c r="CX26" s="155" t="str">
        <f ca="1">IF(celkem_formaci&gt;=$D26,IF($O26&gt;=CX$9,INDIRECT("'"&amp;data!$B165&amp;"'!"&amp;$AP$8&amp;CX$10,TRUE),""),"")</f>
        <v/>
      </c>
      <c r="CY26" s="155" t="str">
        <f ca="1">IF(celkem_formaci&gt;=$D26,IF($O26&gt;=CY$9,INDIRECT("'"&amp;data!$B165&amp;"'!"&amp;$AP$8&amp;CY$10,TRUE),""),"")</f>
        <v/>
      </c>
      <c r="CZ26" s="155" t="str">
        <f ca="1">IF(celkem_formaci&gt;=$D26,IF($O26&gt;=CZ$9,INDIRECT("'"&amp;data!$B165&amp;"'!"&amp;$AP$8&amp;CZ$10,TRUE),""),"")</f>
        <v/>
      </c>
      <c r="DA26" s="155" t="str">
        <f ca="1">IF(celkem_formaci&gt;=$D26,IF($O26&gt;=DA$9,INDIRECT("'"&amp;data!$B165&amp;"'!"&amp;$AP$8&amp;DA$10,TRUE),""),"")</f>
        <v/>
      </c>
      <c r="DB26" s="155" t="str">
        <f ca="1">IF(celkem_formaci&gt;=$D26,IF($O26&gt;=DB$9,INDIRECT("'"&amp;data!$B165&amp;"'!"&amp;$AP$8&amp;DB$10,TRUE),""),"")</f>
        <v/>
      </c>
      <c r="DC26" s="155" t="str">
        <f ca="1">IF(celkem_formaci&gt;=$D26,IF($O26&gt;=DC$9,INDIRECT("'"&amp;data!$B165&amp;"'!"&amp;$AP$8&amp;DC$10,TRUE),""),"")</f>
        <v/>
      </c>
      <c r="DD26" s="155" t="str">
        <f ca="1">IF(celkem_formaci&gt;=$D26,IF($O26&gt;=DD$9,INDIRECT("'"&amp;data!$B165&amp;"'!"&amp;$AP$8&amp;DD$10,TRUE),""),"")</f>
        <v/>
      </c>
      <c r="DE26" s="155" t="str">
        <f ca="1">IF(celkem_formaci&gt;=$D26,IF($O26&gt;=DE$9,INDIRECT("'"&amp;data!$B165&amp;"'!"&amp;$AP$8&amp;DE$10,TRUE),""),"")</f>
        <v/>
      </c>
      <c r="DF26" s="155" t="str">
        <f ca="1">IF(celkem_formaci&gt;=$D26,IF($O26&gt;=DF$9,INDIRECT("'"&amp;data!$B165&amp;"'!"&amp;$AP$8&amp;DF$10,TRUE),""),"")</f>
        <v/>
      </c>
      <c r="DG26" s="155" t="str">
        <f ca="1">IF(celkem_formaci&gt;=$D26,IF($O26&gt;=DG$9,INDIRECT("'"&amp;data!$B165&amp;"'!"&amp;$AP$8&amp;DG$10,TRUE),""),"")</f>
        <v/>
      </c>
      <c r="DH26" s="155" t="str">
        <f ca="1">IF(celkem_formaci&gt;=$D26,IF($O26&gt;=DH$9,INDIRECT("'"&amp;data!$B165&amp;"'!"&amp;$AP$8&amp;DH$10,TRUE),""),"")</f>
        <v/>
      </c>
      <c r="DI26" s="155" t="str">
        <f ca="1">IF(celkem_formaci&gt;=$D26,IF($O26&gt;=DI$9,INDIRECT("'"&amp;data!$B165&amp;"'!"&amp;$AP$8&amp;DI$10,TRUE),""),"")</f>
        <v/>
      </c>
      <c r="DJ26" s="179" t="str">
        <f ca="1">IF(celkem_formaci&gt;=$D26,IF($O26&gt;=DJ$9,INDIRECT("'"&amp;data!$B165&amp;"'!"&amp;$AP$8&amp;DJ$10,TRUE),""),"")</f>
        <v/>
      </c>
      <c r="DK26" s="178" t="str">
        <f ca="1">IF(celkem_formaci&gt;=$D26,IF($O26&gt;=DK$9,INDIRECT("'"&amp;data!$B165&amp;"'!"&amp;$AQ$8&amp;DK$10,TRUE),""),"")</f>
        <v/>
      </c>
      <c r="DL26" s="155" t="str">
        <f ca="1">IF(celkem_formaci&gt;=$D26,IF($O26&gt;=DL$9,INDIRECT("'"&amp;data!$B165&amp;"'!"&amp;$AQ$8&amp;DL$10,TRUE),""),"")</f>
        <v/>
      </c>
      <c r="DM26" s="155" t="str">
        <f ca="1">IF(celkem_formaci&gt;=$D26,IF($O26&gt;=DM$9,INDIRECT("'"&amp;data!$B165&amp;"'!"&amp;$AQ$8&amp;DM$10,TRUE),""),"")</f>
        <v/>
      </c>
      <c r="DN26" s="155" t="str">
        <f ca="1">IF(celkem_formaci&gt;=$D26,IF($O26&gt;=DN$9,INDIRECT("'"&amp;data!$B165&amp;"'!"&amp;$AQ$8&amp;DN$10,TRUE),""),"")</f>
        <v/>
      </c>
      <c r="DO26" s="155" t="str">
        <f ca="1">IF(celkem_formaci&gt;=$D26,IF($O26&gt;=DO$9,INDIRECT("'"&amp;data!$B165&amp;"'!"&amp;$AQ$8&amp;DO$10,TRUE),""),"")</f>
        <v/>
      </c>
      <c r="DP26" s="155" t="str">
        <f ca="1">IF(celkem_formaci&gt;=$D26,IF($O26&gt;=DP$9,INDIRECT("'"&amp;data!$B165&amp;"'!"&amp;$AQ$8&amp;DP$10,TRUE),""),"")</f>
        <v/>
      </c>
      <c r="DQ26" s="155" t="str">
        <f ca="1">IF(celkem_formaci&gt;=$D26,IF($O26&gt;=DQ$9,INDIRECT("'"&amp;data!$B165&amp;"'!"&amp;$AQ$8&amp;DQ$10,TRUE),""),"")</f>
        <v/>
      </c>
      <c r="DR26" s="155" t="str">
        <f ca="1">IF(celkem_formaci&gt;=$D26,IF($O26&gt;=DR$9,INDIRECT("'"&amp;data!$B165&amp;"'!"&amp;$AQ$8&amp;DR$10,TRUE),""),"")</f>
        <v/>
      </c>
      <c r="DS26" s="155" t="str">
        <f ca="1">IF(celkem_formaci&gt;=$D26,IF($O26&gt;=DS$9,INDIRECT("'"&amp;data!$B165&amp;"'!"&amp;$AQ$8&amp;DS$10,TRUE),""),"")</f>
        <v/>
      </c>
      <c r="DT26" s="155" t="str">
        <f ca="1">IF(celkem_formaci&gt;=$D26,IF($O26&gt;=DT$9,INDIRECT("'"&amp;data!$B165&amp;"'!"&amp;$AQ$8&amp;DT$10,TRUE),""),"")</f>
        <v/>
      </c>
      <c r="DU26" s="155" t="str">
        <f ca="1">IF(celkem_formaci&gt;=$D26,IF($O26&gt;=DU$9,INDIRECT("'"&amp;data!$B165&amp;"'!"&amp;$AQ$8&amp;DU$10,TRUE),""),"")</f>
        <v/>
      </c>
      <c r="DV26" s="155" t="str">
        <f ca="1">IF(celkem_formaci&gt;=$D26,IF($O26&gt;=DV$9,INDIRECT("'"&amp;data!$B165&amp;"'!"&amp;$AQ$8&amp;DV$10,TRUE),""),"")</f>
        <v/>
      </c>
      <c r="DW26" s="155" t="str">
        <f ca="1">IF(celkem_formaci&gt;=$D26,IF($O26&gt;=DW$9,INDIRECT("'"&amp;data!$B165&amp;"'!"&amp;$AQ$8&amp;DW$10,TRUE),""),"")</f>
        <v/>
      </c>
      <c r="DX26" s="155" t="str">
        <f ca="1">IF(celkem_formaci&gt;=$D26,IF($O26&gt;=DX$9,INDIRECT("'"&amp;data!$B165&amp;"'!"&amp;$AQ$8&amp;DX$10,TRUE),""),"")</f>
        <v/>
      </c>
      <c r="DY26" s="155" t="str">
        <f ca="1">IF(celkem_formaci&gt;=$D26,IF($O26&gt;=DY$9,INDIRECT("'"&amp;data!$B165&amp;"'!"&amp;$AQ$8&amp;DY$10,TRUE),""),"")</f>
        <v/>
      </c>
      <c r="DZ26" s="155" t="str">
        <f ca="1">IF(celkem_formaci&gt;=$D26,IF($O26&gt;=DZ$9,INDIRECT("'"&amp;data!$B165&amp;"'!"&amp;$AQ$8&amp;DZ$10,TRUE),""),"")</f>
        <v/>
      </c>
      <c r="EA26" s="155" t="str">
        <f ca="1">IF(celkem_formaci&gt;=$D26,IF($O26&gt;=EA$9,INDIRECT("'"&amp;data!$B165&amp;"'!"&amp;$AQ$8&amp;EA$10,TRUE),""),"")</f>
        <v/>
      </c>
      <c r="EB26" s="155" t="str">
        <f ca="1">IF(celkem_formaci&gt;=$D26,IF($O26&gt;=EB$9,INDIRECT("'"&amp;data!$B165&amp;"'!"&amp;$AQ$8&amp;EB$10,TRUE),""),"")</f>
        <v/>
      </c>
      <c r="EC26" s="155" t="str">
        <f ca="1">IF(celkem_formaci&gt;=$D26,IF($O26&gt;=EC$9,INDIRECT("'"&amp;data!$B165&amp;"'!"&amp;$AQ$8&amp;EC$10,TRUE),""),"")</f>
        <v/>
      </c>
      <c r="ED26" s="155" t="str">
        <f ca="1">IF(celkem_formaci&gt;=$D26,IF($O26&gt;=ED$9,INDIRECT("'"&amp;data!$B165&amp;"'!"&amp;$AQ$8&amp;ED$10,TRUE),""),"")</f>
        <v/>
      </c>
      <c r="EE26" s="155" t="str">
        <f ca="1">IF(celkem_formaci&gt;=$D26,IF($O26&gt;=EE$9,INDIRECT("'"&amp;data!$B165&amp;"'!"&amp;$AQ$8&amp;EE$10,TRUE),""),"")</f>
        <v/>
      </c>
      <c r="EF26" s="155" t="str">
        <f ca="1">IF(celkem_formaci&gt;=$D26,IF($O26&gt;=EF$9,INDIRECT("'"&amp;data!$B165&amp;"'!"&amp;$AQ$8&amp;EF$10,TRUE),""),"")</f>
        <v/>
      </c>
      <c r="EG26" s="155" t="str">
        <f ca="1">IF(celkem_formaci&gt;=$D26,IF($O26&gt;=EG$9,INDIRECT("'"&amp;data!$B165&amp;"'!"&amp;$AQ$8&amp;EG$10,TRUE),""),"")</f>
        <v/>
      </c>
      <c r="EH26" s="155" t="str">
        <f ca="1">IF(celkem_formaci&gt;=$D26,IF($O26&gt;=EH$9,INDIRECT("'"&amp;data!$B165&amp;"'!"&amp;$AQ$8&amp;EH$10,TRUE),""),"")</f>
        <v/>
      </c>
      <c r="EI26" s="179" t="str">
        <f ca="1">IF(celkem_formaci&gt;=$D26,IF($O26&gt;=EI$9,INDIRECT("'"&amp;data!$B165&amp;"'!"&amp;$AQ$8&amp;EI$10,TRUE),""),"")</f>
        <v/>
      </c>
      <c r="EJ26" s="177" t="str">
        <f t="shared" si="142"/>
        <v/>
      </c>
      <c r="EK26" s="155" t="str">
        <f t="shared" si="143"/>
        <v/>
      </c>
      <c r="EL26" s="155" t="str">
        <f t="shared" si="144"/>
        <v/>
      </c>
      <c r="EM26" s="155" t="str">
        <f t="shared" si="145"/>
        <v/>
      </c>
      <c r="EN26" s="155" t="str">
        <f t="shared" si="146"/>
        <v/>
      </c>
      <c r="EO26" s="155" t="str">
        <f t="shared" si="147"/>
        <v/>
      </c>
      <c r="EP26" s="155" t="str">
        <f t="shared" si="148"/>
        <v/>
      </c>
      <c r="EQ26" s="155" t="str">
        <f t="shared" si="149"/>
        <v/>
      </c>
      <c r="ER26" s="155" t="str">
        <f t="shared" si="150"/>
        <v/>
      </c>
      <c r="ES26" s="155" t="str">
        <f t="shared" si="151"/>
        <v/>
      </c>
      <c r="ET26" s="155" t="str">
        <f t="shared" si="152"/>
        <v/>
      </c>
      <c r="EU26" s="155" t="str">
        <f t="shared" si="153"/>
        <v/>
      </c>
      <c r="EV26" s="155" t="str">
        <f t="shared" si="154"/>
        <v/>
      </c>
      <c r="EW26" s="155" t="str">
        <f t="shared" si="155"/>
        <v/>
      </c>
      <c r="EX26" s="155" t="str">
        <f t="shared" si="156"/>
        <v/>
      </c>
      <c r="EY26" s="155" t="str">
        <f t="shared" si="157"/>
        <v/>
      </c>
      <c r="EZ26" s="155" t="str">
        <f t="shared" si="158"/>
        <v/>
      </c>
      <c r="FA26" s="155" t="str">
        <f t="shared" si="159"/>
        <v/>
      </c>
      <c r="FB26" s="155" t="str">
        <f t="shared" si="160"/>
        <v/>
      </c>
      <c r="FC26" s="155" t="str">
        <f t="shared" si="161"/>
        <v/>
      </c>
      <c r="FD26" s="155" t="str">
        <f t="shared" si="162"/>
        <v/>
      </c>
      <c r="FE26" s="155" t="str">
        <f t="shared" si="163"/>
        <v/>
      </c>
      <c r="FF26" s="155" t="str">
        <f t="shared" si="164"/>
        <v/>
      </c>
      <c r="FG26" s="155" t="str">
        <f t="shared" si="165"/>
        <v/>
      </c>
      <c r="FH26" s="180" t="str">
        <f t="shared" si="166"/>
        <v/>
      </c>
      <c r="FI26" s="181" t="str">
        <f t="shared" si="128"/>
        <v/>
      </c>
      <c r="FJ26" s="135"/>
    </row>
    <row r="27" spans="2:166" ht="15" thickBot="1" x14ac:dyDescent="0.35">
      <c r="B27" s="128" t="str">
        <f ca="1">IF(celkem_formaci&gt;=D27,IF(AND((INDIRECT("'"&amp;data!B166&amp;"'!"&amp;ADDRESS(ROW('Přihláška č. 1'!$F$8),COLUMN('Přihláška č. 1'!$F$8),4),TRUE))=list_ok,COUNTIF(AA27:CK27,0)=0),"OK","ERR"),"")</f>
        <v/>
      </c>
      <c r="C27" s="255" t="str">
        <f t="shared" si="167"/>
        <v>...16!</v>
      </c>
      <c r="D27" s="128">
        <v>16</v>
      </c>
      <c r="E27" s="250" t="str">
        <f t="shared" si="84"/>
        <v/>
      </c>
      <c r="F27" s="201"/>
      <c r="G27" s="200"/>
      <c r="H27" s="204"/>
      <c r="I27" s="156" t="str">
        <f t="shared" si="129"/>
        <v/>
      </c>
      <c r="J27" s="155" t="str">
        <f t="shared" si="130"/>
        <v/>
      </c>
      <c r="K27" s="159"/>
      <c r="L27" s="243" t="str" cm="1">
        <f t="array" aca="1" ref="L27" ca="1">IF(celkem_formaci&gt;=D27,INDIRECT("'"&amp;data!B166&amp;"'!"&amp;ADDRESS(ROW('Přihláška č. 1'!$D$12),COLUMN('Přihláška č. 1'!$D$12),4),TRUE),"")</f>
        <v/>
      </c>
      <c r="M27" s="157" t="str">
        <f t="shared" si="131"/>
        <v/>
      </c>
      <c r="N27" s="158" t="str">
        <f t="shared" si="132"/>
        <v/>
      </c>
      <c r="O27" s="178" t="str" cm="1">
        <f t="array" aca="1" ref="O27" ca="1">IF(celkem_formaci&gt;=D27,INDIRECT("'"&amp;data!B166&amp;"'!"&amp;ADDRESS(ROW('Přihláška č. 1'!$D$6),COLUMN('Přihláška č. 1'!$D$6),4),TRUE),"")</f>
        <v/>
      </c>
      <c r="P27" s="155" t="str">
        <f ca="1">IF(celkem_formaci&gt;=D27,COUNTIF(INDIRECT("'"&amp;data!B166&amp;"'!"&amp;ADDRESS(ROW('Přihláška č. 1'!$E$9),COLUMN('Přihláška č. 1'!$E$9),4),TRUE),"*")+COUNTIF(INDIRECT("'"&amp;data!B166&amp;"'!"&amp;ADDRESS(ROW('Přihláška č. 1'!$E$10),COLUMN('Přihláška č. 1'!$E$10),4),TRUE),"*"),"")</f>
        <v/>
      </c>
      <c r="Q27" s="155" t="str">
        <f t="shared" si="133"/>
        <v/>
      </c>
      <c r="R27" s="155" t="str">
        <f t="shared" si="134"/>
        <v/>
      </c>
      <c r="S27" s="179" t="str">
        <f t="shared" si="135"/>
        <v/>
      </c>
      <c r="T27" s="178" t="str" cm="1">
        <f t="array" aca="1" ref="T27" ca="1">IF(celkem_formaci&gt;=D27,INDIRECT("'"&amp;data!B166&amp;"'!"&amp;ADDRESS(ROW('Přihláška č. 1'!$D$4),COLUMN('Přihláška č. 1'!$D$4),4),TRUE),"")</f>
        <v/>
      </c>
      <c r="U27" s="155" t="str" cm="1">
        <f t="array" aca="1" ref="U27" ca="1">IF(celkem_formaci&gt;=D27,INDIRECT("'"&amp;data!B166&amp;"'!"&amp;ADDRESS(ROW('Přihláška č. 1'!$D$13),COLUMN('Přihláška č. 1'!$D$13),4),TRUE),"")</f>
        <v/>
      </c>
      <c r="V27" s="155" t="str" cm="1">
        <f t="array" aca="1" ref="V27" ca="1">IF(celkem_formaci&gt;=D27,INDIRECT("'"&amp;data!B166&amp;"'!"&amp;ADDRESS(ROW('Přihláška č. 1'!$D$5),COLUMN('Přihláška č. 1'!$D$5),4),TRUE),"")</f>
        <v/>
      </c>
      <c r="W27" s="155" t="str">
        <f ca="1">IF(celkem_formaci&gt;=D27,IF(INDIRECT("'"&amp;data!B166&amp;"'!"&amp;ADDRESS(ROW('Přihláška č. 1'!$D$8),COLUMN('Přihláška č. 1'!$D$8),4),TRUE)="","",INDIRECT("'"&amp;data!B166&amp;"'!"&amp;ADDRESS(ROW('Přihláška č. 1'!$D$8),COLUMN('Přihláška č. 1'!$D$8),4),TRUE)),"")</f>
        <v/>
      </c>
      <c r="X27" s="184" t="str">
        <f ca="1">IF(celkem_formaci&gt;=D27,INDIRECT("'"&amp;data!B166&amp;"'!"&amp;ADDRESS(ROW('Přihláška č. 1'!$D$7),COLUMN('Přihláška č. 1'!$D$7),4),TRUE)/60,"")</f>
        <v/>
      </c>
      <c r="Y27" s="182"/>
      <c r="Z27" s="175"/>
      <c r="AA27" s="178" t="str">
        <f ca="1">IF(celkem_formaci&gt;=D27,IF(P27&gt;=1,INDIRECT("'"&amp;data!B166&amp;"'!"&amp;ADDRESS(ROW('Přihláška č. 1'!$E$9),COLUMN('Přihláška č. 1'!$E$9),4),TRUE),""),"")</f>
        <v/>
      </c>
      <c r="AB27" s="155" t="str" cm="1">
        <f t="array" aca="1" ref="AB27" ca="1">IF(celkem_formaci&gt;=D27,IF(P27&gt;=2,INDIRECT("'"&amp;data!B166&amp;"'!"&amp;ADDRESS(ROW('Přihláška č. 1'!$E$10),COLUMN('Přihláška č. 1'!$E$10),4),TRUE),""),"")</f>
        <v/>
      </c>
      <c r="AC27" s="155" t="str">
        <f t="shared" si="136"/>
        <v/>
      </c>
      <c r="AD27" s="179" t="str">
        <f t="shared" si="137"/>
        <v/>
      </c>
      <c r="AE27" s="178" t="str">
        <f t="shared" si="94"/>
        <v/>
      </c>
      <c r="AF27" s="155" t="str">
        <f t="shared" si="138"/>
        <v/>
      </c>
      <c r="AG27" s="155" t="str">
        <f t="shared" si="139"/>
        <v/>
      </c>
      <c r="AH27" s="155" t="str">
        <f t="shared" si="97"/>
        <v/>
      </c>
      <c r="AI27" s="155" t="str">
        <f t="shared" si="140"/>
        <v/>
      </c>
      <c r="AJ27" s="180" t="str">
        <f t="shared" si="141"/>
        <v/>
      </c>
      <c r="AK27" s="155" t="str">
        <f t="shared" si="100"/>
        <v/>
      </c>
      <c r="AL27" s="155" t="str">
        <f t="shared" si="101"/>
        <v/>
      </c>
      <c r="AM27" s="186" t="str">
        <f t="shared" si="102"/>
        <v/>
      </c>
      <c r="AN27" s="178" t="str">
        <f ca="1">IF(celkem_formaci&gt;=$D27,IF($O27&gt;=AN$9,INDIRECT("'"&amp;data!$B166&amp;"'!"&amp;$AN$8&amp;AN$10,TRUE),""),"")</f>
        <v/>
      </c>
      <c r="AO27" s="155" t="str">
        <f ca="1">IF(celkem_formaci&gt;=$D27,IF($O27&gt;=AO$9,INDIRECT("'"&amp;data!$B166&amp;"'!"&amp;$AO$8&amp;AO$10,TRUE),""),"")</f>
        <v/>
      </c>
      <c r="AP27" s="155" t="str">
        <f ca="1">IF(celkem_formaci&gt;=$D27,IF($O27&gt;=AP$9,INDIRECT("'"&amp;data!$B166&amp;"'!"&amp;$AN$8&amp;AP$10,TRUE),""),"")</f>
        <v/>
      </c>
      <c r="AQ27" s="155" t="str">
        <f ca="1">IF(celkem_formaci&gt;=$D27,IF($O27&gt;=AQ$9,INDIRECT("'"&amp;data!$B166&amp;"'!"&amp;$AO$8&amp;AQ$10,TRUE),""),"")</f>
        <v/>
      </c>
      <c r="AR27" s="155" t="str">
        <f ca="1">IF(celkem_formaci&gt;=$D27,IF($O27&gt;=AR$9,INDIRECT("'"&amp;data!$B166&amp;"'!"&amp;$AN$8&amp;AR$10,TRUE),""),"")</f>
        <v/>
      </c>
      <c r="AS27" s="155" t="str">
        <f ca="1">IF(celkem_formaci&gt;=$D27,IF($O27&gt;=AS$9,INDIRECT("'"&amp;data!$B166&amp;"'!"&amp;$AO$8&amp;AS$10,TRUE),""),"")</f>
        <v/>
      </c>
      <c r="AT27" s="155" t="str">
        <f ca="1">IF(celkem_formaci&gt;=$D27,IF($O27&gt;=AT$9,INDIRECT("'"&amp;data!$B166&amp;"'!"&amp;$AN$8&amp;AT$10,TRUE),""),"")</f>
        <v/>
      </c>
      <c r="AU27" s="155" t="str">
        <f ca="1">IF(celkem_formaci&gt;=$D27,IF($O27&gt;=AU$9,INDIRECT("'"&amp;data!$B166&amp;"'!"&amp;$AO$8&amp;AU$10,TRUE),""),"")</f>
        <v/>
      </c>
      <c r="AV27" s="155" t="str">
        <f ca="1">IF(celkem_formaci&gt;=$D27,IF($O27&gt;=AV$9,INDIRECT("'"&amp;data!$B166&amp;"'!"&amp;$AN$8&amp;AV$10,TRUE),""),"")</f>
        <v/>
      </c>
      <c r="AW27" s="155" t="str">
        <f ca="1">IF(celkem_formaci&gt;=$D27,IF($O27&gt;=AW$9,INDIRECT("'"&amp;data!$B166&amp;"'!"&amp;$AO$8&amp;AW$10,TRUE),""),"")</f>
        <v/>
      </c>
      <c r="AX27" s="155" t="str">
        <f ca="1">IF(celkem_formaci&gt;=$D27,IF($O27&gt;=AX$9,INDIRECT("'"&amp;data!$B166&amp;"'!"&amp;$AN$8&amp;AX$10,TRUE),""),"")</f>
        <v/>
      </c>
      <c r="AY27" s="155" t="str">
        <f ca="1">IF(celkem_formaci&gt;=$D27,IF($O27&gt;=AY$9,INDIRECT("'"&amp;data!$B166&amp;"'!"&amp;$AO$8&amp;AY$10,TRUE),""),"")</f>
        <v/>
      </c>
      <c r="AZ27" s="155" t="str">
        <f ca="1">IF(celkem_formaci&gt;=$D27,IF($O27&gt;=AZ$9,INDIRECT("'"&amp;data!$B166&amp;"'!"&amp;$AN$8&amp;AZ$10,TRUE),""),"")</f>
        <v/>
      </c>
      <c r="BA27" s="155" t="str">
        <f ca="1">IF(celkem_formaci&gt;=$D27,IF($O27&gt;=BA$9,INDIRECT("'"&amp;data!$B166&amp;"'!"&amp;$AO$8&amp;BA$10,TRUE),""),"")</f>
        <v/>
      </c>
      <c r="BB27" s="155" t="str">
        <f ca="1">IF(celkem_formaci&gt;=$D27,IF($O27&gt;=BB$9,INDIRECT("'"&amp;data!$B166&amp;"'!"&amp;$AN$8&amp;BB$10,TRUE),""),"")</f>
        <v/>
      </c>
      <c r="BC27" s="155" t="str">
        <f ca="1">IF(celkem_formaci&gt;=$D27,IF($O27&gt;=BC$9,INDIRECT("'"&amp;data!$B166&amp;"'!"&amp;$AO$8&amp;BC$10,TRUE),""),"")</f>
        <v/>
      </c>
      <c r="BD27" s="155" t="str">
        <f ca="1">IF(celkem_formaci&gt;=$D27,IF($O27&gt;=BD$9,INDIRECT("'"&amp;data!$B166&amp;"'!"&amp;$AN$8&amp;BD$10,TRUE),""),"")</f>
        <v/>
      </c>
      <c r="BE27" s="155" t="str">
        <f ca="1">IF(celkem_formaci&gt;=$D27,IF($O27&gt;=BE$9,INDIRECT("'"&amp;data!$B166&amp;"'!"&amp;$AO$8&amp;BE$10,TRUE),""),"")</f>
        <v/>
      </c>
      <c r="BF27" s="155" t="str">
        <f ca="1">IF(celkem_formaci&gt;=$D27,IF($O27&gt;=BF$9,INDIRECT("'"&amp;data!$B166&amp;"'!"&amp;$AN$8&amp;BF$10,TRUE),""),"")</f>
        <v/>
      </c>
      <c r="BG27" s="155" t="str">
        <f ca="1">IF(celkem_formaci&gt;=$D27,IF($O27&gt;=BG$9,INDIRECT("'"&amp;data!$B166&amp;"'!"&amp;$AO$8&amp;BG$10,TRUE),""),"")</f>
        <v/>
      </c>
      <c r="BH27" s="155" t="str">
        <f ca="1">IF(celkem_formaci&gt;=$D27,IF($O27&gt;=BH$9,INDIRECT("'"&amp;data!$B166&amp;"'!"&amp;$AN$8&amp;BH$10,TRUE),""),"")</f>
        <v/>
      </c>
      <c r="BI27" s="155" t="str">
        <f ca="1">IF(celkem_formaci&gt;=$D27,IF($O27&gt;=BI$9,INDIRECT("'"&amp;data!$B166&amp;"'!"&amp;$AO$8&amp;BI$10,TRUE),""),"")</f>
        <v/>
      </c>
      <c r="BJ27" s="155" t="str">
        <f ca="1">IF(celkem_formaci&gt;=$D27,IF($O27&gt;=BJ$9,INDIRECT("'"&amp;data!$B166&amp;"'!"&amp;$AN$8&amp;BJ$10,TRUE),""),"")</f>
        <v/>
      </c>
      <c r="BK27" s="155" t="str">
        <f ca="1">IF(celkem_formaci&gt;=$D27,IF($O27&gt;=BK$9,INDIRECT("'"&amp;data!$B166&amp;"'!"&amp;$AO$8&amp;BK$10,TRUE),""),"")</f>
        <v/>
      </c>
      <c r="BL27" s="155" t="str">
        <f ca="1">IF(celkem_formaci&gt;=$D27,IF($O27&gt;=BL$9,INDIRECT("'"&amp;data!$B166&amp;"'!"&amp;$AN$8&amp;BL$10,TRUE),""),"")</f>
        <v/>
      </c>
      <c r="BM27" s="155" t="str">
        <f ca="1">IF(celkem_formaci&gt;=$D27,IF($O27&gt;=BM$9,INDIRECT("'"&amp;data!$B166&amp;"'!"&amp;$AO$8&amp;BM$10,TRUE),""),"")</f>
        <v/>
      </c>
      <c r="BN27" s="155" t="str">
        <f ca="1">IF(celkem_formaci&gt;=$D27,IF($O27&gt;=BN$9,INDIRECT("'"&amp;data!$B166&amp;"'!"&amp;$AN$8&amp;BN$10,TRUE),""),"")</f>
        <v/>
      </c>
      <c r="BO27" s="155" t="str">
        <f ca="1">IF(celkem_formaci&gt;=$D27,IF($O27&gt;=BO$9,INDIRECT("'"&amp;data!$B166&amp;"'!"&amp;$AO$8&amp;BO$10,TRUE),""),"")</f>
        <v/>
      </c>
      <c r="BP27" s="155" t="str">
        <f ca="1">IF(celkem_formaci&gt;=$D27,IF($O27&gt;=BP$9,INDIRECT("'"&amp;data!$B166&amp;"'!"&amp;$AN$8&amp;BP$10,TRUE),""),"")</f>
        <v/>
      </c>
      <c r="BQ27" s="155" t="str">
        <f ca="1">IF(celkem_formaci&gt;=$D27,IF($O27&gt;=BQ$9,INDIRECT("'"&amp;data!$B166&amp;"'!"&amp;$AO$8&amp;BQ$10,TRUE),""),"")</f>
        <v/>
      </c>
      <c r="BR27" s="155" t="str">
        <f ca="1">IF(celkem_formaci&gt;=$D27,IF($O27&gt;=BR$9,INDIRECT("'"&amp;data!$B166&amp;"'!"&amp;$AN$8&amp;BR$10,TRUE),""),"")</f>
        <v/>
      </c>
      <c r="BS27" s="155" t="str">
        <f ca="1">IF(celkem_formaci&gt;=$D27,IF($O27&gt;=BS$9,INDIRECT("'"&amp;data!$B166&amp;"'!"&amp;$AO$8&amp;BS$10,TRUE),""),"")</f>
        <v/>
      </c>
      <c r="BT27" s="155" t="str">
        <f ca="1">IF(celkem_formaci&gt;=$D27,IF($O27&gt;=BT$9,INDIRECT("'"&amp;data!$B166&amp;"'!"&amp;$AN$8&amp;BT$10,TRUE),""),"")</f>
        <v/>
      </c>
      <c r="BU27" s="155" t="str">
        <f ca="1">IF(celkem_formaci&gt;=$D27,IF($O27&gt;=BU$9,INDIRECT("'"&amp;data!$B166&amp;"'!"&amp;$AO$8&amp;BU$10,TRUE),""),"")</f>
        <v/>
      </c>
      <c r="BV27" s="155" t="str">
        <f ca="1">IF(celkem_formaci&gt;=$D27,IF($O27&gt;=BV$9,INDIRECT("'"&amp;data!$B166&amp;"'!"&amp;$AN$8&amp;BV$10,TRUE),""),"")</f>
        <v/>
      </c>
      <c r="BW27" s="155" t="str">
        <f ca="1">IF(celkem_formaci&gt;=$D27,IF($O27&gt;=BW$9,INDIRECT("'"&amp;data!$B166&amp;"'!"&amp;$AO$8&amp;BW$10,TRUE),""),"")</f>
        <v/>
      </c>
      <c r="BX27" s="155" t="str">
        <f ca="1">IF(celkem_formaci&gt;=$D27,IF($O27&gt;=BX$9,INDIRECT("'"&amp;data!$B166&amp;"'!"&amp;$AN$8&amp;BX$10,TRUE),""),"")</f>
        <v/>
      </c>
      <c r="BY27" s="155" t="str">
        <f ca="1">IF(celkem_formaci&gt;=$D27,IF($O27&gt;=BY$9,INDIRECT("'"&amp;data!$B166&amp;"'!"&amp;$AO$8&amp;BY$10,TRUE),""),"")</f>
        <v/>
      </c>
      <c r="BZ27" s="155" t="str">
        <f ca="1">IF(celkem_formaci&gt;=$D27,IF($O27&gt;=BZ$9,INDIRECT("'"&amp;data!$B166&amp;"'!"&amp;$AN$8&amp;BZ$10,TRUE),""),"")</f>
        <v/>
      </c>
      <c r="CA27" s="155" t="str">
        <f ca="1">IF(celkem_formaci&gt;=$D27,IF($O27&gt;=CA$9,INDIRECT("'"&amp;data!$B166&amp;"'!"&amp;$AO$8&amp;CA$10,TRUE),""),"")</f>
        <v/>
      </c>
      <c r="CB27" s="155" t="str">
        <f ca="1">IF(celkem_formaci&gt;=$D27,IF($O27&gt;=CB$9,INDIRECT("'"&amp;data!$B166&amp;"'!"&amp;$AN$8&amp;CB$10,TRUE),""),"")</f>
        <v/>
      </c>
      <c r="CC27" s="155" t="str">
        <f ca="1">IF(celkem_formaci&gt;=$D27,IF($O27&gt;=CC$9,INDIRECT("'"&amp;data!$B166&amp;"'!"&amp;$AO$8&amp;CC$10,TRUE),""),"")</f>
        <v/>
      </c>
      <c r="CD27" s="155" t="str">
        <f ca="1">IF(celkem_formaci&gt;=$D27,IF($O27&gt;=CD$9,INDIRECT("'"&amp;data!$B166&amp;"'!"&amp;$AN$8&amp;CD$10,TRUE),""),"")</f>
        <v/>
      </c>
      <c r="CE27" s="155" t="str">
        <f ca="1">IF(celkem_formaci&gt;=$D27,IF($O27&gt;=CE$9,INDIRECT("'"&amp;data!$B166&amp;"'!"&amp;$AO$8&amp;CE$10,TRUE),""),"")</f>
        <v/>
      </c>
      <c r="CF27" s="155" t="str">
        <f ca="1">IF(celkem_formaci&gt;=$D27,IF($O27&gt;=CF$9,INDIRECT("'"&amp;data!$B166&amp;"'!"&amp;$AN$8&amp;CF$10,TRUE),""),"")</f>
        <v/>
      </c>
      <c r="CG27" s="155" t="str">
        <f ca="1">IF(celkem_formaci&gt;=$D27,IF($O27&gt;=CG$9,INDIRECT("'"&amp;data!$B166&amp;"'!"&amp;$AO$8&amp;CG$10,TRUE),""),"")</f>
        <v/>
      </c>
      <c r="CH27" s="155" t="str">
        <f ca="1">IF(celkem_formaci&gt;=$D27,IF($O27&gt;=CH$9,INDIRECT("'"&amp;data!$B166&amp;"'!"&amp;$AN$8&amp;CH$10,TRUE),""),"")</f>
        <v/>
      </c>
      <c r="CI27" s="155" t="str">
        <f ca="1">IF(celkem_formaci&gt;=$D27,IF($O27&gt;=CI$9,INDIRECT("'"&amp;data!$B166&amp;"'!"&amp;$AO$8&amp;CI$10,TRUE),""),"")</f>
        <v/>
      </c>
      <c r="CJ27" s="155" t="str">
        <f ca="1">IF(celkem_formaci&gt;=$D27,IF($O27&gt;=CJ$9,INDIRECT("'"&amp;data!$B166&amp;"'!"&amp;$AN$8&amp;CJ$10,TRUE),""),"")</f>
        <v/>
      </c>
      <c r="CK27" s="179" t="str">
        <f ca="1">IF(celkem_formaci&gt;=$D27,IF($O27&gt;=CK$9,INDIRECT("'"&amp;data!$B166&amp;"'!"&amp;$AO$8&amp;CK$10,TRUE),""),"")</f>
        <v/>
      </c>
      <c r="CL27" s="178" t="str">
        <f ca="1">IF(celkem_formaci&gt;=$D27,IF($O27&gt;=CL$9,INDIRECT("'"&amp;data!$B166&amp;"'!"&amp;$AP$8&amp;CL$10,TRUE),""),"")</f>
        <v/>
      </c>
      <c r="CM27" s="155" t="str">
        <f ca="1">IF(celkem_formaci&gt;=$D27,IF($O27&gt;=CM$9,INDIRECT("'"&amp;data!$B166&amp;"'!"&amp;$AP$8&amp;CM$10,TRUE),""),"")</f>
        <v/>
      </c>
      <c r="CN27" s="155" t="str">
        <f ca="1">IF(celkem_formaci&gt;=$D27,IF($O27&gt;=CN$9,INDIRECT("'"&amp;data!$B166&amp;"'!"&amp;$AP$8&amp;CN$10,TRUE),""),"")</f>
        <v/>
      </c>
      <c r="CO27" s="155" t="str">
        <f ca="1">IF(celkem_formaci&gt;=$D27,IF($O27&gt;=CO$9,INDIRECT("'"&amp;data!$B166&amp;"'!"&amp;$AP$8&amp;CO$10,TRUE),""),"")</f>
        <v/>
      </c>
      <c r="CP27" s="155" t="str">
        <f ca="1">IF(celkem_formaci&gt;=$D27,IF($O27&gt;=CP$9,INDIRECT("'"&amp;data!$B166&amp;"'!"&amp;$AP$8&amp;CP$10,TRUE),""),"")</f>
        <v/>
      </c>
      <c r="CQ27" s="155" t="str">
        <f ca="1">IF(celkem_formaci&gt;=$D27,IF($O27&gt;=CQ$9,INDIRECT("'"&amp;data!$B166&amp;"'!"&amp;$AP$8&amp;CQ$10,TRUE),""),"")</f>
        <v/>
      </c>
      <c r="CR27" s="155" t="str">
        <f ca="1">IF(celkem_formaci&gt;=$D27,IF($O27&gt;=CR$9,INDIRECT("'"&amp;data!$B166&amp;"'!"&amp;$AP$8&amp;CR$10,TRUE),""),"")</f>
        <v/>
      </c>
      <c r="CS27" s="155" t="str">
        <f ca="1">IF(celkem_formaci&gt;=$D27,IF($O27&gt;=CS$9,INDIRECT("'"&amp;data!$B166&amp;"'!"&amp;$AP$8&amp;CS$10,TRUE),""),"")</f>
        <v/>
      </c>
      <c r="CT27" s="155" t="str">
        <f ca="1">IF(celkem_formaci&gt;=$D27,IF($O27&gt;=CT$9,INDIRECT("'"&amp;data!$B166&amp;"'!"&amp;$AP$8&amp;CT$10,TRUE),""),"")</f>
        <v/>
      </c>
      <c r="CU27" s="155" t="str">
        <f ca="1">IF(celkem_formaci&gt;=$D27,IF($O27&gt;=CU$9,INDIRECT("'"&amp;data!$B166&amp;"'!"&amp;$AP$8&amp;CU$10,TRUE),""),"")</f>
        <v/>
      </c>
      <c r="CV27" s="155" t="str">
        <f ca="1">IF(celkem_formaci&gt;=$D27,IF($O27&gt;=CV$9,INDIRECT("'"&amp;data!$B166&amp;"'!"&amp;$AP$8&amp;CV$10,TRUE),""),"")</f>
        <v/>
      </c>
      <c r="CW27" s="155" t="str">
        <f ca="1">IF(celkem_formaci&gt;=$D27,IF($O27&gt;=CW$9,INDIRECT("'"&amp;data!$B166&amp;"'!"&amp;$AP$8&amp;CW$10,TRUE),""),"")</f>
        <v/>
      </c>
      <c r="CX27" s="155" t="str">
        <f ca="1">IF(celkem_formaci&gt;=$D27,IF($O27&gt;=CX$9,INDIRECT("'"&amp;data!$B166&amp;"'!"&amp;$AP$8&amp;CX$10,TRUE),""),"")</f>
        <v/>
      </c>
      <c r="CY27" s="155" t="str">
        <f ca="1">IF(celkem_formaci&gt;=$D27,IF($O27&gt;=CY$9,INDIRECT("'"&amp;data!$B166&amp;"'!"&amp;$AP$8&amp;CY$10,TRUE),""),"")</f>
        <v/>
      </c>
      <c r="CZ27" s="155" t="str">
        <f ca="1">IF(celkem_formaci&gt;=$D27,IF($O27&gt;=CZ$9,INDIRECT("'"&amp;data!$B166&amp;"'!"&amp;$AP$8&amp;CZ$10,TRUE),""),"")</f>
        <v/>
      </c>
      <c r="DA27" s="155" t="str">
        <f ca="1">IF(celkem_formaci&gt;=$D27,IF($O27&gt;=DA$9,INDIRECT("'"&amp;data!$B166&amp;"'!"&amp;$AP$8&amp;DA$10,TRUE),""),"")</f>
        <v/>
      </c>
      <c r="DB27" s="155" t="str">
        <f ca="1">IF(celkem_formaci&gt;=$D27,IF($O27&gt;=DB$9,INDIRECT("'"&amp;data!$B166&amp;"'!"&amp;$AP$8&amp;DB$10,TRUE),""),"")</f>
        <v/>
      </c>
      <c r="DC27" s="155" t="str">
        <f ca="1">IF(celkem_formaci&gt;=$D27,IF($O27&gt;=DC$9,INDIRECT("'"&amp;data!$B166&amp;"'!"&amp;$AP$8&amp;DC$10,TRUE),""),"")</f>
        <v/>
      </c>
      <c r="DD27" s="155" t="str">
        <f ca="1">IF(celkem_formaci&gt;=$D27,IF($O27&gt;=DD$9,INDIRECT("'"&amp;data!$B166&amp;"'!"&amp;$AP$8&amp;DD$10,TRUE),""),"")</f>
        <v/>
      </c>
      <c r="DE27" s="155" t="str">
        <f ca="1">IF(celkem_formaci&gt;=$D27,IF($O27&gt;=DE$9,INDIRECT("'"&amp;data!$B166&amp;"'!"&amp;$AP$8&amp;DE$10,TRUE),""),"")</f>
        <v/>
      </c>
      <c r="DF27" s="155" t="str">
        <f ca="1">IF(celkem_formaci&gt;=$D27,IF($O27&gt;=DF$9,INDIRECT("'"&amp;data!$B166&amp;"'!"&amp;$AP$8&amp;DF$10,TRUE),""),"")</f>
        <v/>
      </c>
      <c r="DG27" s="155" t="str">
        <f ca="1">IF(celkem_formaci&gt;=$D27,IF($O27&gt;=DG$9,INDIRECT("'"&amp;data!$B166&amp;"'!"&amp;$AP$8&amp;DG$10,TRUE),""),"")</f>
        <v/>
      </c>
      <c r="DH27" s="155" t="str">
        <f ca="1">IF(celkem_formaci&gt;=$D27,IF($O27&gt;=DH$9,INDIRECT("'"&amp;data!$B166&amp;"'!"&amp;$AP$8&amp;DH$10,TRUE),""),"")</f>
        <v/>
      </c>
      <c r="DI27" s="155" t="str">
        <f ca="1">IF(celkem_formaci&gt;=$D27,IF($O27&gt;=DI$9,INDIRECT("'"&amp;data!$B166&amp;"'!"&amp;$AP$8&amp;DI$10,TRUE),""),"")</f>
        <v/>
      </c>
      <c r="DJ27" s="179" t="str">
        <f ca="1">IF(celkem_formaci&gt;=$D27,IF($O27&gt;=DJ$9,INDIRECT("'"&amp;data!$B166&amp;"'!"&amp;$AP$8&amp;DJ$10,TRUE),""),"")</f>
        <v/>
      </c>
      <c r="DK27" s="178" t="str">
        <f ca="1">IF(celkem_formaci&gt;=$D27,IF($O27&gt;=DK$9,INDIRECT("'"&amp;data!$B166&amp;"'!"&amp;$AQ$8&amp;DK$10,TRUE),""),"")</f>
        <v/>
      </c>
      <c r="DL27" s="155" t="str">
        <f ca="1">IF(celkem_formaci&gt;=$D27,IF($O27&gt;=DL$9,INDIRECT("'"&amp;data!$B166&amp;"'!"&amp;$AQ$8&amp;DL$10,TRUE),""),"")</f>
        <v/>
      </c>
      <c r="DM27" s="155" t="str">
        <f ca="1">IF(celkem_formaci&gt;=$D27,IF($O27&gt;=DM$9,INDIRECT("'"&amp;data!$B166&amp;"'!"&amp;$AQ$8&amp;DM$10,TRUE),""),"")</f>
        <v/>
      </c>
      <c r="DN27" s="155" t="str">
        <f ca="1">IF(celkem_formaci&gt;=$D27,IF($O27&gt;=DN$9,INDIRECT("'"&amp;data!$B166&amp;"'!"&amp;$AQ$8&amp;DN$10,TRUE),""),"")</f>
        <v/>
      </c>
      <c r="DO27" s="155" t="str">
        <f ca="1">IF(celkem_formaci&gt;=$D27,IF($O27&gt;=DO$9,INDIRECT("'"&amp;data!$B166&amp;"'!"&amp;$AQ$8&amp;DO$10,TRUE),""),"")</f>
        <v/>
      </c>
      <c r="DP27" s="155" t="str">
        <f ca="1">IF(celkem_formaci&gt;=$D27,IF($O27&gt;=DP$9,INDIRECT("'"&amp;data!$B166&amp;"'!"&amp;$AQ$8&amp;DP$10,TRUE),""),"")</f>
        <v/>
      </c>
      <c r="DQ27" s="155" t="str">
        <f ca="1">IF(celkem_formaci&gt;=$D27,IF($O27&gt;=DQ$9,INDIRECT("'"&amp;data!$B166&amp;"'!"&amp;$AQ$8&amp;DQ$10,TRUE),""),"")</f>
        <v/>
      </c>
      <c r="DR27" s="155" t="str">
        <f ca="1">IF(celkem_formaci&gt;=$D27,IF($O27&gt;=DR$9,INDIRECT("'"&amp;data!$B166&amp;"'!"&amp;$AQ$8&amp;DR$10,TRUE),""),"")</f>
        <v/>
      </c>
      <c r="DS27" s="155" t="str">
        <f ca="1">IF(celkem_formaci&gt;=$D27,IF($O27&gt;=DS$9,INDIRECT("'"&amp;data!$B166&amp;"'!"&amp;$AQ$8&amp;DS$10,TRUE),""),"")</f>
        <v/>
      </c>
      <c r="DT27" s="155" t="str">
        <f ca="1">IF(celkem_formaci&gt;=$D27,IF($O27&gt;=DT$9,INDIRECT("'"&amp;data!$B166&amp;"'!"&amp;$AQ$8&amp;DT$10,TRUE),""),"")</f>
        <v/>
      </c>
      <c r="DU27" s="155" t="str">
        <f ca="1">IF(celkem_formaci&gt;=$D27,IF($O27&gt;=DU$9,INDIRECT("'"&amp;data!$B166&amp;"'!"&amp;$AQ$8&amp;DU$10,TRUE),""),"")</f>
        <v/>
      </c>
      <c r="DV27" s="155" t="str">
        <f ca="1">IF(celkem_formaci&gt;=$D27,IF($O27&gt;=DV$9,INDIRECT("'"&amp;data!$B166&amp;"'!"&amp;$AQ$8&amp;DV$10,TRUE),""),"")</f>
        <v/>
      </c>
      <c r="DW27" s="155" t="str">
        <f ca="1">IF(celkem_formaci&gt;=$D27,IF($O27&gt;=DW$9,INDIRECT("'"&amp;data!$B166&amp;"'!"&amp;$AQ$8&amp;DW$10,TRUE),""),"")</f>
        <v/>
      </c>
      <c r="DX27" s="155" t="str">
        <f ca="1">IF(celkem_formaci&gt;=$D27,IF($O27&gt;=DX$9,INDIRECT("'"&amp;data!$B166&amp;"'!"&amp;$AQ$8&amp;DX$10,TRUE),""),"")</f>
        <v/>
      </c>
      <c r="DY27" s="155" t="str">
        <f ca="1">IF(celkem_formaci&gt;=$D27,IF($O27&gt;=DY$9,INDIRECT("'"&amp;data!$B166&amp;"'!"&amp;$AQ$8&amp;DY$10,TRUE),""),"")</f>
        <v/>
      </c>
      <c r="DZ27" s="155" t="str">
        <f ca="1">IF(celkem_formaci&gt;=$D27,IF($O27&gt;=DZ$9,INDIRECT("'"&amp;data!$B166&amp;"'!"&amp;$AQ$8&amp;DZ$10,TRUE),""),"")</f>
        <v/>
      </c>
      <c r="EA27" s="155" t="str">
        <f ca="1">IF(celkem_formaci&gt;=$D27,IF($O27&gt;=EA$9,INDIRECT("'"&amp;data!$B166&amp;"'!"&amp;$AQ$8&amp;EA$10,TRUE),""),"")</f>
        <v/>
      </c>
      <c r="EB27" s="155" t="str">
        <f ca="1">IF(celkem_formaci&gt;=$D27,IF($O27&gt;=EB$9,INDIRECT("'"&amp;data!$B166&amp;"'!"&amp;$AQ$8&amp;EB$10,TRUE),""),"")</f>
        <v/>
      </c>
      <c r="EC27" s="155" t="str">
        <f ca="1">IF(celkem_formaci&gt;=$D27,IF($O27&gt;=EC$9,INDIRECT("'"&amp;data!$B166&amp;"'!"&amp;$AQ$8&amp;EC$10,TRUE),""),"")</f>
        <v/>
      </c>
      <c r="ED27" s="155" t="str">
        <f ca="1">IF(celkem_formaci&gt;=$D27,IF($O27&gt;=ED$9,INDIRECT("'"&amp;data!$B166&amp;"'!"&amp;$AQ$8&amp;ED$10,TRUE),""),"")</f>
        <v/>
      </c>
      <c r="EE27" s="155" t="str">
        <f ca="1">IF(celkem_formaci&gt;=$D27,IF($O27&gt;=EE$9,INDIRECT("'"&amp;data!$B166&amp;"'!"&amp;$AQ$8&amp;EE$10,TRUE),""),"")</f>
        <v/>
      </c>
      <c r="EF27" s="155" t="str">
        <f ca="1">IF(celkem_formaci&gt;=$D27,IF($O27&gt;=EF$9,INDIRECT("'"&amp;data!$B166&amp;"'!"&amp;$AQ$8&amp;EF$10,TRUE),""),"")</f>
        <v/>
      </c>
      <c r="EG27" s="155" t="str">
        <f ca="1">IF(celkem_formaci&gt;=$D27,IF($O27&gt;=EG$9,INDIRECT("'"&amp;data!$B166&amp;"'!"&amp;$AQ$8&amp;EG$10,TRUE),""),"")</f>
        <v/>
      </c>
      <c r="EH27" s="155" t="str">
        <f ca="1">IF(celkem_formaci&gt;=$D27,IF($O27&gt;=EH$9,INDIRECT("'"&amp;data!$B166&amp;"'!"&amp;$AQ$8&amp;EH$10,TRUE),""),"")</f>
        <v/>
      </c>
      <c r="EI27" s="179" t="str">
        <f ca="1">IF(celkem_formaci&gt;=$D27,IF($O27&gt;=EI$9,INDIRECT("'"&amp;data!$B166&amp;"'!"&amp;$AQ$8&amp;EI$10,TRUE),""),"")</f>
        <v/>
      </c>
      <c r="EJ27" s="177" t="str">
        <f t="shared" si="142"/>
        <v/>
      </c>
      <c r="EK27" s="155" t="str">
        <f t="shared" si="143"/>
        <v/>
      </c>
      <c r="EL27" s="155" t="str">
        <f t="shared" si="144"/>
        <v/>
      </c>
      <c r="EM27" s="155" t="str">
        <f t="shared" si="145"/>
        <v/>
      </c>
      <c r="EN27" s="155" t="str">
        <f t="shared" si="146"/>
        <v/>
      </c>
      <c r="EO27" s="155" t="str">
        <f t="shared" si="147"/>
        <v/>
      </c>
      <c r="EP27" s="155" t="str">
        <f t="shared" si="148"/>
        <v/>
      </c>
      <c r="EQ27" s="155" t="str">
        <f t="shared" si="149"/>
        <v/>
      </c>
      <c r="ER27" s="155" t="str">
        <f t="shared" si="150"/>
        <v/>
      </c>
      <c r="ES27" s="155" t="str">
        <f t="shared" si="151"/>
        <v/>
      </c>
      <c r="ET27" s="155" t="str">
        <f t="shared" si="152"/>
        <v/>
      </c>
      <c r="EU27" s="155" t="str">
        <f t="shared" si="153"/>
        <v/>
      </c>
      <c r="EV27" s="155" t="str">
        <f t="shared" si="154"/>
        <v/>
      </c>
      <c r="EW27" s="155" t="str">
        <f t="shared" si="155"/>
        <v/>
      </c>
      <c r="EX27" s="155" t="str">
        <f t="shared" si="156"/>
        <v/>
      </c>
      <c r="EY27" s="155" t="str">
        <f t="shared" si="157"/>
        <v/>
      </c>
      <c r="EZ27" s="155" t="str">
        <f t="shared" si="158"/>
        <v/>
      </c>
      <c r="FA27" s="155" t="str">
        <f t="shared" si="159"/>
        <v/>
      </c>
      <c r="FB27" s="155" t="str">
        <f t="shared" si="160"/>
        <v/>
      </c>
      <c r="FC27" s="155" t="str">
        <f t="shared" si="161"/>
        <v/>
      </c>
      <c r="FD27" s="155" t="str">
        <f t="shared" si="162"/>
        <v/>
      </c>
      <c r="FE27" s="155" t="str">
        <f t="shared" si="163"/>
        <v/>
      </c>
      <c r="FF27" s="155" t="str">
        <f t="shared" si="164"/>
        <v/>
      </c>
      <c r="FG27" s="155" t="str">
        <f t="shared" si="165"/>
        <v/>
      </c>
      <c r="FH27" s="180" t="str">
        <f t="shared" si="166"/>
        <v/>
      </c>
      <c r="FI27" s="181" t="str">
        <f t="shared" si="128"/>
        <v/>
      </c>
      <c r="FJ27" s="135"/>
    </row>
    <row r="28" spans="2:166" ht="15" thickBot="1" x14ac:dyDescent="0.35">
      <c r="B28" s="128" t="str">
        <f ca="1">IF(celkem_formaci&gt;=D28,IF(AND((INDIRECT("'"&amp;data!B167&amp;"'!"&amp;ADDRESS(ROW('Přihláška č. 1'!$F$8),COLUMN('Přihláška č. 1'!$F$8),4),TRUE))=list_ok,COUNTIF(AA28:CK28,0)=0),"OK","ERR"),"")</f>
        <v/>
      </c>
      <c r="C28" s="255" t="str">
        <f t="shared" si="167"/>
        <v>...17!</v>
      </c>
      <c r="D28" s="128">
        <v>17</v>
      </c>
      <c r="E28" s="250" t="str">
        <f t="shared" si="84"/>
        <v/>
      </c>
      <c r="F28" s="201"/>
      <c r="G28" s="200"/>
      <c r="H28" s="204"/>
      <c r="I28" s="156" t="str">
        <f t="shared" si="129"/>
        <v/>
      </c>
      <c r="J28" s="155" t="str">
        <f t="shared" si="130"/>
        <v/>
      </c>
      <c r="K28" s="159"/>
      <c r="L28" s="243" t="str" cm="1">
        <f t="array" aca="1" ref="L28" ca="1">IF(celkem_formaci&gt;=D28,INDIRECT("'"&amp;data!B167&amp;"'!"&amp;ADDRESS(ROW('Přihláška č. 1'!$D$12),COLUMN('Přihláška č. 1'!$D$12),4),TRUE),"")</f>
        <v/>
      </c>
      <c r="M28" s="157" t="str">
        <f t="shared" si="131"/>
        <v/>
      </c>
      <c r="N28" s="158" t="str">
        <f t="shared" si="132"/>
        <v/>
      </c>
      <c r="O28" s="178" t="str" cm="1">
        <f t="array" aca="1" ref="O28" ca="1">IF(celkem_formaci&gt;=D28,INDIRECT("'"&amp;data!B167&amp;"'!"&amp;ADDRESS(ROW('Přihláška č. 1'!$D$6),COLUMN('Přihláška č. 1'!$D$6),4),TRUE),"")</f>
        <v/>
      </c>
      <c r="P28" s="155" t="str">
        <f ca="1">IF(celkem_formaci&gt;=D28,COUNTIF(INDIRECT("'"&amp;data!B167&amp;"'!"&amp;ADDRESS(ROW('Přihláška č. 1'!$E$9),COLUMN('Přihláška č. 1'!$E$9),4),TRUE),"*")+COUNTIF(INDIRECT("'"&amp;data!B167&amp;"'!"&amp;ADDRESS(ROW('Přihláška č. 1'!$E$10),COLUMN('Přihláška č. 1'!$E$10),4),TRUE),"*"),"")</f>
        <v/>
      </c>
      <c r="Q28" s="155" t="str">
        <f t="shared" si="133"/>
        <v/>
      </c>
      <c r="R28" s="155" t="str">
        <f t="shared" si="134"/>
        <v/>
      </c>
      <c r="S28" s="179" t="str">
        <f t="shared" si="135"/>
        <v/>
      </c>
      <c r="T28" s="178" t="str" cm="1">
        <f t="array" aca="1" ref="T28" ca="1">IF(celkem_formaci&gt;=D28,INDIRECT("'"&amp;data!B167&amp;"'!"&amp;ADDRESS(ROW('Přihláška č. 1'!$D$4),COLUMN('Přihláška č. 1'!$D$4),4),TRUE),"")</f>
        <v/>
      </c>
      <c r="U28" s="155" t="str" cm="1">
        <f t="array" aca="1" ref="U28" ca="1">IF(celkem_formaci&gt;=D28,INDIRECT("'"&amp;data!B167&amp;"'!"&amp;ADDRESS(ROW('Přihláška č. 1'!$D$13),COLUMN('Přihláška č. 1'!$D$13),4),TRUE),"")</f>
        <v/>
      </c>
      <c r="V28" s="155" t="str" cm="1">
        <f t="array" aca="1" ref="V28" ca="1">IF(celkem_formaci&gt;=D28,INDIRECT("'"&amp;data!B167&amp;"'!"&amp;ADDRESS(ROW('Přihláška č. 1'!$D$5),COLUMN('Přihláška č. 1'!$D$5),4),TRUE),"")</f>
        <v/>
      </c>
      <c r="W28" s="155" t="str">
        <f ca="1">IF(celkem_formaci&gt;=D28,IF(INDIRECT("'"&amp;data!B167&amp;"'!"&amp;ADDRESS(ROW('Přihláška č. 1'!$D$8),COLUMN('Přihláška č. 1'!$D$8),4),TRUE)="","",INDIRECT("'"&amp;data!B167&amp;"'!"&amp;ADDRESS(ROW('Přihláška č. 1'!$D$8),COLUMN('Přihláška č. 1'!$D$8),4),TRUE)),"")</f>
        <v/>
      </c>
      <c r="X28" s="184" t="str">
        <f ca="1">IF(celkem_formaci&gt;=D28,INDIRECT("'"&amp;data!B167&amp;"'!"&amp;ADDRESS(ROW('Přihláška č. 1'!$D$7),COLUMN('Přihláška č. 1'!$D$7),4),TRUE)/60,"")</f>
        <v/>
      </c>
      <c r="Y28" s="182"/>
      <c r="Z28" s="175"/>
      <c r="AA28" s="178" t="str">
        <f ca="1">IF(celkem_formaci&gt;=D28,IF(P28&gt;=1,INDIRECT("'"&amp;data!B167&amp;"'!"&amp;ADDRESS(ROW('Přihláška č. 1'!$E$9),COLUMN('Přihláška č. 1'!$E$9),4),TRUE),""),"")</f>
        <v/>
      </c>
      <c r="AB28" s="155" t="str" cm="1">
        <f t="array" aca="1" ref="AB28" ca="1">IF(celkem_formaci&gt;=D28,IF(P28&gt;=2,INDIRECT("'"&amp;data!B167&amp;"'!"&amp;ADDRESS(ROW('Přihláška č. 1'!$E$10),COLUMN('Přihláška č. 1'!$E$10),4),TRUE),""),"")</f>
        <v/>
      </c>
      <c r="AC28" s="155" t="str">
        <f t="shared" si="136"/>
        <v/>
      </c>
      <c r="AD28" s="179" t="str">
        <f t="shared" si="137"/>
        <v/>
      </c>
      <c r="AE28" s="178" t="str">
        <f t="shared" si="94"/>
        <v/>
      </c>
      <c r="AF28" s="155" t="str">
        <f t="shared" si="138"/>
        <v/>
      </c>
      <c r="AG28" s="155" t="str">
        <f t="shared" si="139"/>
        <v/>
      </c>
      <c r="AH28" s="155" t="str">
        <f t="shared" si="97"/>
        <v/>
      </c>
      <c r="AI28" s="155" t="str">
        <f t="shared" si="140"/>
        <v/>
      </c>
      <c r="AJ28" s="180" t="str">
        <f t="shared" si="141"/>
        <v/>
      </c>
      <c r="AK28" s="155" t="str">
        <f t="shared" si="100"/>
        <v/>
      </c>
      <c r="AL28" s="155" t="str">
        <f t="shared" si="101"/>
        <v/>
      </c>
      <c r="AM28" s="186" t="str">
        <f t="shared" si="102"/>
        <v/>
      </c>
      <c r="AN28" s="178" t="str">
        <f ca="1">IF(celkem_formaci&gt;=$D28,IF($O28&gt;=AN$9,INDIRECT("'"&amp;data!$B167&amp;"'!"&amp;$AN$8&amp;AN$10,TRUE),""),"")</f>
        <v/>
      </c>
      <c r="AO28" s="155" t="str">
        <f ca="1">IF(celkem_formaci&gt;=$D28,IF($O28&gt;=AO$9,INDIRECT("'"&amp;data!$B167&amp;"'!"&amp;$AO$8&amp;AO$10,TRUE),""),"")</f>
        <v/>
      </c>
      <c r="AP28" s="155" t="str">
        <f ca="1">IF(celkem_formaci&gt;=$D28,IF($O28&gt;=AP$9,INDIRECT("'"&amp;data!$B167&amp;"'!"&amp;$AN$8&amp;AP$10,TRUE),""),"")</f>
        <v/>
      </c>
      <c r="AQ28" s="155" t="str">
        <f ca="1">IF(celkem_formaci&gt;=$D28,IF($O28&gt;=AQ$9,INDIRECT("'"&amp;data!$B167&amp;"'!"&amp;$AO$8&amp;AQ$10,TRUE),""),"")</f>
        <v/>
      </c>
      <c r="AR28" s="155" t="str">
        <f ca="1">IF(celkem_formaci&gt;=$D28,IF($O28&gt;=AR$9,INDIRECT("'"&amp;data!$B167&amp;"'!"&amp;$AN$8&amp;AR$10,TRUE),""),"")</f>
        <v/>
      </c>
      <c r="AS28" s="155" t="str">
        <f ca="1">IF(celkem_formaci&gt;=$D28,IF($O28&gt;=AS$9,INDIRECT("'"&amp;data!$B167&amp;"'!"&amp;$AO$8&amp;AS$10,TRUE),""),"")</f>
        <v/>
      </c>
      <c r="AT28" s="155" t="str">
        <f ca="1">IF(celkem_formaci&gt;=$D28,IF($O28&gt;=AT$9,INDIRECT("'"&amp;data!$B167&amp;"'!"&amp;$AN$8&amp;AT$10,TRUE),""),"")</f>
        <v/>
      </c>
      <c r="AU28" s="155" t="str">
        <f ca="1">IF(celkem_formaci&gt;=$D28,IF($O28&gt;=AU$9,INDIRECT("'"&amp;data!$B167&amp;"'!"&amp;$AO$8&amp;AU$10,TRUE),""),"")</f>
        <v/>
      </c>
      <c r="AV28" s="155" t="str">
        <f ca="1">IF(celkem_formaci&gt;=$D28,IF($O28&gt;=AV$9,INDIRECT("'"&amp;data!$B167&amp;"'!"&amp;$AN$8&amp;AV$10,TRUE),""),"")</f>
        <v/>
      </c>
      <c r="AW28" s="155" t="str">
        <f ca="1">IF(celkem_formaci&gt;=$D28,IF($O28&gt;=AW$9,INDIRECT("'"&amp;data!$B167&amp;"'!"&amp;$AO$8&amp;AW$10,TRUE),""),"")</f>
        <v/>
      </c>
      <c r="AX28" s="155" t="str">
        <f ca="1">IF(celkem_formaci&gt;=$D28,IF($O28&gt;=AX$9,INDIRECT("'"&amp;data!$B167&amp;"'!"&amp;$AN$8&amp;AX$10,TRUE),""),"")</f>
        <v/>
      </c>
      <c r="AY28" s="155" t="str">
        <f ca="1">IF(celkem_formaci&gt;=$D28,IF($O28&gt;=AY$9,INDIRECT("'"&amp;data!$B167&amp;"'!"&amp;$AO$8&amp;AY$10,TRUE),""),"")</f>
        <v/>
      </c>
      <c r="AZ28" s="155" t="str">
        <f ca="1">IF(celkem_formaci&gt;=$D28,IF($O28&gt;=AZ$9,INDIRECT("'"&amp;data!$B167&amp;"'!"&amp;$AN$8&amp;AZ$10,TRUE),""),"")</f>
        <v/>
      </c>
      <c r="BA28" s="155" t="str">
        <f ca="1">IF(celkem_formaci&gt;=$D28,IF($O28&gt;=BA$9,INDIRECT("'"&amp;data!$B167&amp;"'!"&amp;$AO$8&amp;BA$10,TRUE),""),"")</f>
        <v/>
      </c>
      <c r="BB28" s="155" t="str">
        <f ca="1">IF(celkem_formaci&gt;=$D28,IF($O28&gt;=BB$9,INDIRECT("'"&amp;data!$B167&amp;"'!"&amp;$AN$8&amp;BB$10,TRUE),""),"")</f>
        <v/>
      </c>
      <c r="BC28" s="155" t="str">
        <f ca="1">IF(celkem_formaci&gt;=$D28,IF($O28&gt;=BC$9,INDIRECT("'"&amp;data!$B167&amp;"'!"&amp;$AO$8&amp;BC$10,TRUE),""),"")</f>
        <v/>
      </c>
      <c r="BD28" s="155" t="str">
        <f ca="1">IF(celkem_formaci&gt;=$D28,IF($O28&gt;=BD$9,INDIRECT("'"&amp;data!$B167&amp;"'!"&amp;$AN$8&amp;BD$10,TRUE),""),"")</f>
        <v/>
      </c>
      <c r="BE28" s="155" t="str">
        <f ca="1">IF(celkem_formaci&gt;=$D28,IF($O28&gt;=BE$9,INDIRECT("'"&amp;data!$B167&amp;"'!"&amp;$AO$8&amp;BE$10,TRUE),""),"")</f>
        <v/>
      </c>
      <c r="BF28" s="155" t="str">
        <f ca="1">IF(celkem_formaci&gt;=$D28,IF($O28&gt;=BF$9,INDIRECT("'"&amp;data!$B167&amp;"'!"&amp;$AN$8&amp;BF$10,TRUE),""),"")</f>
        <v/>
      </c>
      <c r="BG28" s="155" t="str">
        <f ca="1">IF(celkem_formaci&gt;=$D28,IF($O28&gt;=BG$9,INDIRECT("'"&amp;data!$B167&amp;"'!"&amp;$AO$8&amp;BG$10,TRUE),""),"")</f>
        <v/>
      </c>
      <c r="BH28" s="155" t="str">
        <f ca="1">IF(celkem_formaci&gt;=$D28,IF($O28&gt;=BH$9,INDIRECT("'"&amp;data!$B167&amp;"'!"&amp;$AN$8&amp;BH$10,TRUE),""),"")</f>
        <v/>
      </c>
      <c r="BI28" s="155" t="str">
        <f ca="1">IF(celkem_formaci&gt;=$D28,IF($O28&gt;=BI$9,INDIRECT("'"&amp;data!$B167&amp;"'!"&amp;$AO$8&amp;BI$10,TRUE),""),"")</f>
        <v/>
      </c>
      <c r="BJ28" s="155" t="str">
        <f ca="1">IF(celkem_formaci&gt;=$D28,IF($O28&gt;=BJ$9,INDIRECT("'"&amp;data!$B167&amp;"'!"&amp;$AN$8&amp;BJ$10,TRUE),""),"")</f>
        <v/>
      </c>
      <c r="BK28" s="155" t="str">
        <f ca="1">IF(celkem_formaci&gt;=$D28,IF($O28&gt;=BK$9,INDIRECT("'"&amp;data!$B167&amp;"'!"&amp;$AO$8&amp;BK$10,TRUE),""),"")</f>
        <v/>
      </c>
      <c r="BL28" s="155" t="str">
        <f ca="1">IF(celkem_formaci&gt;=$D28,IF($O28&gt;=BL$9,INDIRECT("'"&amp;data!$B167&amp;"'!"&amp;$AN$8&amp;BL$10,TRUE),""),"")</f>
        <v/>
      </c>
      <c r="BM28" s="155" t="str">
        <f ca="1">IF(celkem_formaci&gt;=$D28,IF($O28&gt;=BM$9,INDIRECT("'"&amp;data!$B167&amp;"'!"&amp;$AO$8&amp;BM$10,TRUE),""),"")</f>
        <v/>
      </c>
      <c r="BN28" s="155" t="str">
        <f ca="1">IF(celkem_formaci&gt;=$D28,IF($O28&gt;=BN$9,INDIRECT("'"&amp;data!$B167&amp;"'!"&amp;$AN$8&amp;BN$10,TRUE),""),"")</f>
        <v/>
      </c>
      <c r="BO28" s="155" t="str">
        <f ca="1">IF(celkem_formaci&gt;=$D28,IF($O28&gt;=BO$9,INDIRECT("'"&amp;data!$B167&amp;"'!"&amp;$AO$8&amp;BO$10,TRUE),""),"")</f>
        <v/>
      </c>
      <c r="BP28" s="155" t="str">
        <f ca="1">IF(celkem_formaci&gt;=$D28,IF($O28&gt;=BP$9,INDIRECT("'"&amp;data!$B167&amp;"'!"&amp;$AN$8&amp;BP$10,TRUE),""),"")</f>
        <v/>
      </c>
      <c r="BQ28" s="155" t="str">
        <f ca="1">IF(celkem_formaci&gt;=$D28,IF($O28&gt;=BQ$9,INDIRECT("'"&amp;data!$B167&amp;"'!"&amp;$AO$8&amp;BQ$10,TRUE),""),"")</f>
        <v/>
      </c>
      <c r="BR28" s="155" t="str">
        <f ca="1">IF(celkem_formaci&gt;=$D28,IF($O28&gt;=BR$9,INDIRECT("'"&amp;data!$B167&amp;"'!"&amp;$AN$8&amp;BR$10,TRUE),""),"")</f>
        <v/>
      </c>
      <c r="BS28" s="155" t="str">
        <f ca="1">IF(celkem_formaci&gt;=$D28,IF($O28&gt;=BS$9,INDIRECT("'"&amp;data!$B167&amp;"'!"&amp;$AO$8&amp;BS$10,TRUE),""),"")</f>
        <v/>
      </c>
      <c r="BT28" s="155" t="str">
        <f ca="1">IF(celkem_formaci&gt;=$D28,IF($O28&gt;=BT$9,INDIRECT("'"&amp;data!$B167&amp;"'!"&amp;$AN$8&amp;BT$10,TRUE),""),"")</f>
        <v/>
      </c>
      <c r="BU28" s="155" t="str">
        <f ca="1">IF(celkem_formaci&gt;=$D28,IF($O28&gt;=BU$9,INDIRECT("'"&amp;data!$B167&amp;"'!"&amp;$AO$8&amp;BU$10,TRUE),""),"")</f>
        <v/>
      </c>
      <c r="BV28" s="155" t="str">
        <f ca="1">IF(celkem_formaci&gt;=$D28,IF($O28&gt;=BV$9,INDIRECT("'"&amp;data!$B167&amp;"'!"&amp;$AN$8&amp;BV$10,TRUE),""),"")</f>
        <v/>
      </c>
      <c r="BW28" s="155" t="str">
        <f ca="1">IF(celkem_formaci&gt;=$D28,IF($O28&gt;=BW$9,INDIRECT("'"&amp;data!$B167&amp;"'!"&amp;$AO$8&amp;BW$10,TRUE),""),"")</f>
        <v/>
      </c>
      <c r="BX28" s="155" t="str">
        <f ca="1">IF(celkem_formaci&gt;=$D28,IF($O28&gt;=BX$9,INDIRECT("'"&amp;data!$B167&amp;"'!"&amp;$AN$8&amp;BX$10,TRUE),""),"")</f>
        <v/>
      </c>
      <c r="BY28" s="155" t="str">
        <f ca="1">IF(celkem_formaci&gt;=$D28,IF($O28&gt;=BY$9,INDIRECT("'"&amp;data!$B167&amp;"'!"&amp;$AO$8&amp;BY$10,TRUE),""),"")</f>
        <v/>
      </c>
      <c r="BZ28" s="155" t="str">
        <f ca="1">IF(celkem_formaci&gt;=$D28,IF($O28&gt;=BZ$9,INDIRECT("'"&amp;data!$B167&amp;"'!"&amp;$AN$8&amp;BZ$10,TRUE),""),"")</f>
        <v/>
      </c>
      <c r="CA28" s="155" t="str">
        <f ca="1">IF(celkem_formaci&gt;=$D28,IF($O28&gt;=CA$9,INDIRECT("'"&amp;data!$B167&amp;"'!"&amp;$AO$8&amp;CA$10,TRUE),""),"")</f>
        <v/>
      </c>
      <c r="CB28" s="155" t="str">
        <f ca="1">IF(celkem_formaci&gt;=$D28,IF($O28&gt;=CB$9,INDIRECT("'"&amp;data!$B167&amp;"'!"&amp;$AN$8&amp;CB$10,TRUE),""),"")</f>
        <v/>
      </c>
      <c r="CC28" s="155" t="str">
        <f ca="1">IF(celkem_formaci&gt;=$D28,IF($O28&gt;=CC$9,INDIRECT("'"&amp;data!$B167&amp;"'!"&amp;$AO$8&amp;CC$10,TRUE),""),"")</f>
        <v/>
      </c>
      <c r="CD28" s="155" t="str">
        <f ca="1">IF(celkem_formaci&gt;=$D28,IF($O28&gt;=CD$9,INDIRECT("'"&amp;data!$B167&amp;"'!"&amp;$AN$8&amp;CD$10,TRUE),""),"")</f>
        <v/>
      </c>
      <c r="CE28" s="155" t="str">
        <f ca="1">IF(celkem_formaci&gt;=$D28,IF($O28&gt;=CE$9,INDIRECT("'"&amp;data!$B167&amp;"'!"&amp;$AO$8&amp;CE$10,TRUE),""),"")</f>
        <v/>
      </c>
      <c r="CF28" s="155" t="str">
        <f ca="1">IF(celkem_formaci&gt;=$D28,IF($O28&gt;=CF$9,INDIRECT("'"&amp;data!$B167&amp;"'!"&amp;$AN$8&amp;CF$10,TRUE),""),"")</f>
        <v/>
      </c>
      <c r="CG28" s="155" t="str">
        <f ca="1">IF(celkem_formaci&gt;=$D28,IF($O28&gt;=CG$9,INDIRECT("'"&amp;data!$B167&amp;"'!"&amp;$AO$8&amp;CG$10,TRUE),""),"")</f>
        <v/>
      </c>
      <c r="CH28" s="155" t="str">
        <f ca="1">IF(celkem_formaci&gt;=$D28,IF($O28&gt;=CH$9,INDIRECT("'"&amp;data!$B167&amp;"'!"&amp;$AN$8&amp;CH$10,TRUE),""),"")</f>
        <v/>
      </c>
      <c r="CI28" s="155" t="str">
        <f ca="1">IF(celkem_formaci&gt;=$D28,IF($O28&gt;=CI$9,INDIRECT("'"&amp;data!$B167&amp;"'!"&amp;$AO$8&amp;CI$10,TRUE),""),"")</f>
        <v/>
      </c>
      <c r="CJ28" s="155" t="str">
        <f ca="1">IF(celkem_formaci&gt;=$D28,IF($O28&gt;=CJ$9,INDIRECT("'"&amp;data!$B167&amp;"'!"&amp;$AN$8&amp;CJ$10,TRUE),""),"")</f>
        <v/>
      </c>
      <c r="CK28" s="179" t="str">
        <f ca="1">IF(celkem_formaci&gt;=$D28,IF($O28&gt;=CK$9,INDIRECT("'"&amp;data!$B167&amp;"'!"&amp;$AO$8&amp;CK$10,TRUE),""),"")</f>
        <v/>
      </c>
      <c r="CL28" s="178" t="str">
        <f ca="1">IF(celkem_formaci&gt;=$D28,IF($O28&gt;=CL$9,INDIRECT("'"&amp;data!$B167&amp;"'!"&amp;$AP$8&amp;CL$10,TRUE),""),"")</f>
        <v/>
      </c>
      <c r="CM28" s="155" t="str">
        <f ca="1">IF(celkem_formaci&gt;=$D28,IF($O28&gt;=CM$9,INDIRECT("'"&amp;data!$B167&amp;"'!"&amp;$AP$8&amp;CM$10,TRUE),""),"")</f>
        <v/>
      </c>
      <c r="CN28" s="155" t="str">
        <f ca="1">IF(celkem_formaci&gt;=$D28,IF($O28&gt;=CN$9,INDIRECT("'"&amp;data!$B167&amp;"'!"&amp;$AP$8&amp;CN$10,TRUE),""),"")</f>
        <v/>
      </c>
      <c r="CO28" s="155" t="str">
        <f ca="1">IF(celkem_formaci&gt;=$D28,IF($O28&gt;=CO$9,INDIRECT("'"&amp;data!$B167&amp;"'!"&amp;$AP$8&amp;CO$10,TRUE),""),"")</f>
        <v/>
      </c>
      <c r="CP28" s="155" t="str">
        <f ca="1">IF(celkem_formaci&gt;=$D28,IF($O28&gt;=CP$9,INDIRECT("'"&amp;data!$B167&amp;"'!"&amp;$AP$8&amp;CP$10,TRUE),""),"")</f>
        <v/>
      </c>
      <c r="CQ28" s="155" t="str">
        <f ca="1">IF(celkem_formaci&gt;=$D28,IF($O28&gt;=CQ$9,INDIRECT("'"&amp;data!$B167&amp;"'!"&amp;$AP$8&amp;CQ$10,TRUE),""),"")</f>
        <v/>
      </c>
      <c r="CR28" s="155" t="str">
        <f ca="1">IF(celkem_formaci&gt;=$D28,IF($O28&gt;=CR$9,INDIRECT("'"&amp;data!$B167&amp;"'!"&amp;$AP$8&amp;CR$10,TRUE),""),"")</f>
        <v/>
      </c>
      <c r="CS28" s="155" t="str">
        <f ca="1">IF(celkem_formaci&gt;=$D28,IF($O28&gt;=CS$9,INDIRECT("'"&amp;data!$B167&amp;"'!"&amp;$AP$8&amp;CS$10,TRUE),""),"")</f>
        <v/>
      </c>
      <c r="CT28" s="155" t="str">
        <f ca="1">IF(celkem_formaci&gt;=$D28,IF($O28&gt;=CT$9,INDIRECT("'"&amp;data!$B167&amp;"'!"&amp;$AP$8&amp;CT$10,TRUE),""),"")</f>
        <v/>
      </c>
      <c r="CU28" s="155" t="str">
        <f ca="1">IF(celkem_formaci&gt;=$D28,IF($O28&gt;=CU$9,INDIRECT("'"&amp;data!$B167&amp;"'!"&amp;$AP$8&amp;CU$10,TRUE),""),"")</f>
        <v/>
      </c>
      <c r="CV28" s="155" t="str">
        <f ca="1">IF(celkem_formaci&gt;=$D28,IF($O28&gt;=CV$9,INDIRECT("'"&amp;data!$B167&amp;"'!"&amp;$AP$8&amp;CV$10,TRUE),""),"")</f>
        <v/>
      </c>
      <c r="CW28" s="155" t="str">
        <f ca="1">IF(celkem_formaci&gt;=$D28,IF($O28&gt;=CW$9,INDIRECT("'"&amp;data!$B167&amp;"'!"&amp;$AP$8&amp;CW$10,TRUE),""),"")</f>
        <v/>
      </c>
      <c r="CX28" s="155" t="str">
        <f ca="1">IF(celkem_formaci&gt;=$D28,IF($O28&gt;=CX$9,INDIRECT("'"&amp;data!$B167&amp;"'!"&amp;$AP$8&amp;CX$10,TRUE),""),"")</f>
        <v/>
      </c>
      <c r="CY28" s="155" t="str">
        <f ca="1">IF(celkem_formaci&gt;=$D28,IF($O28&gt;=CY$9,INDIRECT("'"&amp;data!$B167&amp;"'!"&amp;$AP$8&amp;CY$10,TRUE),""),"")</f>
        <v/>
      </c>
      <c r="CZ28" s="155" t="str">
        <f ca="1">IF(celkem_formaci&gt;=$D28,IF($O28&gt;=CZ$9,INDIRECT("'"&amp;data!$B167&amp;"'!"&amp;$AP$8&amp;CZ$10,TRUE),""),"")</f>
        <v/>
      </c>
      <c r="DA28" s="155" t="str">
        <f ca="1">IF(celkem_formaci&gt;=$D28,IF($O28&gt;=DA$9,INDIRECT("'"&amp;data!$B167&amp;"'!"&amp;$AP$8&amp;DA$10,TRUE),""),"")</f>
        <v/>
      </c>
      <c r="DB28" s="155" t="str">
        <f ca="1">IF(celkem_formaci&gt;=$D28,IF($O28&gt;=DB$9,INDIRECT("'"&amp;data!$B167&amp;"'!"&amp;$AP$8&amp;DB$10,TRUE),""),"")</f>
        <v/>
      </c>
      <c r="DC28" s="155" t="str">
        <f ca="1">IF(celkem_formaci&gt;=$D28,IF($O28&gt;=DC$9,INDIRECT("'"&amp;data!$B167&amp;"'!"&amp;$AP$8&amp;DC$10,TRUE),""),"")</f>
        <v/>
      </c>
      <c r="DD28" s="155" t="str">
        <f ca="1">IF(celkem_formaci&gt;=$D28,IF($O28&gt;=DD$9,INDIRECT("'"&amp;data!$B167&amp;"'!"&amp;$AP$8&amp;DD$10,TRUE),""),"")</f>
        <v/>
      </c>
      <c r="DE28" s="155" t="str">
        <f ca="1">IF(celkem_formaci&gt;=$D28,IF($O28&gt;=DE$9,INDIRECT("'"&amp;data!$B167&amp;"'!"&amp;$AP$8&amp;DE$10,TRUE),""),"")</f>
        <v/>
      </c>
      <c r="DF28" s="155" t="str">
        <f ca="1">IF(celkem_formaci&gt;=$D28,IF($O28&gt;=DF$9,INDIRECT("'"&amp;data!$B167&amp;"'!"&amp;$AP$8&amp;DF$10,TRUE),""),"")</f>
        <v/>
      </c>
      <c r="DG28" s="155" t="str">
        <f ca="1">IF(celkem_formaci&gt;=$D28,IF($O28&gt;=DG$9,INDIRECT("'"&amp;data!$B167&amp;"'!"&amp;$AP$8&amp;DG$10,TRUE),""),"")</f>
        <v/>
      </c>
      <c r="DH28" s="155" t="str">
        <f ca="1">IF(celkem_formaci&gt;=$D28,IF($O28&gt;=DH$9,INDIRECT("'"&amp;data!$B167&amp;"'!"&amp;$AP$8&amp;DH$10,TRUE),""),"")</f>
        <v/>
      </c>
      <c r="DI28" s="155" t="str">
        <f ca="1">IF(celkem_formaci&gt;=$D28,IF($O28&gt;=DI$9,INDIRECT("'"&amp;data!$B167&amp;"'!"&amp;$AP$8&amp;DI$10,TRUE),""),"")</f>
        <v/>
      </c>
      <c r="DJ28" s="179" t="str">
        <f ca="1">IF(celkem_formaci&gt;=$D28,IF($O28&gt;=DJ$9,INDIRECT("'"&amp;data!$B167&amp;"'!"&amp;$AP$8&amp;DJ$10,TRUE),""),"")</f>
        <v/>
      </c>
      <c r="DK28" s="178" t="str">
        <f ca="1">IF(celkem_formaci&gt;=$D28,IF($O28&gt;=DK$9,INDIRECT("'"&amp;data!$B167&amp;"'!"&amp;$AQ$8&amp;DK$10,TRUE),""),"")</f>
        <v/>
      </c>
      <c r="DL28" s="155" t="str">
        <f ca="1">IF(celkem_formaci&gt;=$D28,IF($O28&gt;=DL$9,INDIRECT("'"&amp;data!$B167&amp;"'!"&amp;$AQ$8&amp;DL$10,TRUE),""),"")</f>
        <v/>
      </c>
      <c r="DM28" s="155" t="str">
        <f ca="1">IF(celkem_formaci&gt;=$D28,IF($O28&gt;=DM$9,INDIRECT("'"&amp;data!$B167&amp;"'!"&amp;$AQ$8&amp;DM$10,TRUE),""),"")</f>
        <v/>
      </c>
      <c r="DN28" s="155" t="str">
        <f ca="1">IF(celkem_formaci&gt;=$D28,IF($O28&gt;=DN$9,INDIRECT("'"&amp;data!$B167&amp;"'!"&amp;$AQ$8&amp;DN$10,TRUE),""),"")</f>
        <v/>
      </c>
      <c r="DO28" s="155" t="str">
        <f ca="1">IF(celkem_formaci&gt;=$D28,IF($O28&gt;=DO$9,INDIRECT("'"&amp;data!$B167&amp;"'!"&amp;$AQ$8&amp;DO$10,TRUE),""),"")</f>
        <v/>
      </c>
      <c r="DP28" s="155" t="str">
        <f ca="1">IF(celkem_formaci&gt;=$D28,IF($O28&gt;=DP$9,INDIRECT("'"&amp;data!$B167&amp;"'!"&amp;$AQ$8&amp;DP$10,TRUE),""),"")</f>
        <v/>
      </c>
      <c r="DQ28" s="155" t="str">
        <f ca="1">IF(celkem_formaci&gt;=$D28,IF($O28&gt;=DQ$9,INDIRECT("'"&amp;data!$B167&amp;"'!"&amp;$AQ$8&amp;DQ$10,TRUE),""),"")</f>
        <v/>
      </c>
      <c r="DR28" s="155" t="str">
        <f ca="1">IF(celkem_formaci&gt;=$D28,IF($O28&gt;=DR$9,INDIRECT("'"&amp;data!$B167&amp;"'!"&amp;$AQ$8&amp;DR$10,TRUE),""),"")</f>
        <v/>
      </c>
      <c r="DS28" s="155" t="str">
        <f ca="1">IF(celkem_formaci&gt;=$D28,IF($O28&gt;=DS$9,INDIRECT("'"&amp;data!$B167&amp;"'!"&amp;$AQ$8&amp;DS$10,TRUE),""),"")</f>
        <v/>
      </c>
      <c r="DT28" s="155" t="str">
        <f ca="1">IF(celkem_formaci&gt;=$D28,IF($O28&gt;=DT$9,INDIRECT("'"&amp;data!$B167&amp;"'!"&amp;$AQ$8&amp;DT$10,TRUE),""),"")</f>
        <v/>
      </c>
      <c r="DU28" s="155" t="str">
        <f ca="1">IF(celkem_formaci&gt;=$D28,IF($O28&gt;=DU$9,INDIRECT("'"&amp;data!$B167&amp;"'!"&amp;$AQ$8&amp;DU$10,TRUE),""),"")</f>
        <v/>
      </c>
      <c r="DV28" s="155" t="str">
        <f ca="1">IF(celkem_formaci&gt;=$D28,IF($O28&gt;=DV$9,INDIRECT("'"&amp;data!$B167&amp;"'!"&amp;$AQ$8&amp;DV$10,TRUE),""),"")</f>
        <v/>
      </c>
      <c r="DW28" s="155" t="str">
        <f ca="1">IF(celkem_formaci&gt;=$D28,IF($O28&gt;=DW$9,INDIRECT("'"&amp;data!$B167&amp;"'!"&amp;$AQ$8&amp;DW$10,TRUE),""),"")</f>
        <v/>
      </c>
      <c r="DX28" s="155" t="str">
        <f ca="1">IF(celkem_formaci&gt;=$D28,IF($O28&gt;=DX$9,INDIRECT("'"&amp;data!$B167&amp;"'!"&amp;$AQ$8&amp;DX$10,TRUE),""),"")</f>
        <v/>
      </c>
      <c r="DY28" s="155" t="str">
        <f ca="1">IF(celkem_formaci&gt;=$D28,IF($O28&gt;=DY$9,INDIRECT("'"&amp;data!$B167&amp;"'!"&amp;$AQ$8&amp;DY$10,TRUE),""),"")</f>
        <v/>
      </c>
      <c r="DZ28" s="155" t="str">
        <f ca="1">IF(celkem_formaci&gt;=$D28,IF($O28&gt;=DZ$9,INDIRECT("'"&amp;data!$B167&amp;"'!"&amp;$AQ$8&amp;DZ$10,TRUE),""),"")</f>
        <v/>
      </c>
      <c r="EA28" s="155" t="str">
        <f ca="1">IF(celkem_formaci&gt;=$D28,IF($O28&gt;=EA$9,INDIRECT("'"&amp;data!$B167&amp;"'!"&amp;$AQ$8&amp;EA$10,TRUE),""),"")</f>
        <v/>
      </c>
      <c r="EB28" s="155" t="str">
        <f ca="1">IF(celkem_formaci&gt;=$D28,IF($O28&gt;=EB$9,INDIRECT("'"&amp;data!$B167&amp;"'!"&amp;$AQ$8&amp;EB$10,TRUE),""),"")</f>
        <v/>
      </c>
      <c r="EC28" s="155" t="str">
        <f ca="1">IF(celkem_formaci&gt;=$D28,IF($O28&gt;=EC$9,INDIRECT("'"&amp;data!$B167&amp;"'!"&amp;$AQ$8&amp;EC$10,TRUE),""),"")</f>
        <v/>
      </c>
      <c r="ED28" s="155" t="str">
        <f ca="1">IF(celkem_formaci&gt;=$D28,IF($O28&gt;=ED$9,INDIRECT("'"&amp;data!$B167&amp;"'!"&amp;$AQ$8&amp;ED$10,TRUE),""),"")</f>
        <v/>
      </c>
      <c r="EE28" s="155" t="str">
        <f ca="1">IF(celkem_formaci&gt;=$D28,IF($O28&gt;=EE$9,INDIRECT("'"&amp;data!$B167&amp;"'!"&amp;$AQ$8&amp;EE$10,TRUE),""),"")</f>
        <v/>
      </c>
      <c r="EF28" s="155" t="str">
        <f ca="1">IF(celkem_formaci&gt;=$D28,IF($O28&gt;=EF$9,INDIRECT("'"&amp;data!$B167&amp;"'!"&amp;$AQ$8&amp;EF$10,TRUE),""),"")</f>
        <v/>
      </c>
      <c r="EG28" s="155" t="str">
        <f ca="1">IF(celkem_formaci&gt;=$D28,IF($O28&gt;=EG$9,INDIRECT("'"&amp;data!$B167&amp;"'!"&amp;$AQ$8&amp;EG$10,TRUE),""),"")</f>
        <v/>
      </c>
      <c r="EH28" s="155" t="str">
        <f ca="1">IF(celkem_formaci&gt;=$D28,IF($O28&gt;=EH$9,INDIRECT("'"&amp;data!$B167&amp;"'!"&amp;$AQ$8&amp;EH$10,TRUE),""),"")</f>
        <v/>
      </c>
      <c r="EI28" s="179" t="str">
        <f ca="1">IF(celkem_formaci&gt;=$D28,IF($O28&gt;=EI$9,INDIRECT("'"&amp;data!$B167&amp;"'!"&amp;$AQ$8&amp;EI$10,TRUE),""),"")</f>
        <v/>
      </c>
      <c r="EJ28" s="177" t="str">
        <f t="shared" si="142"/>
        <v/>
      </c>
      <c r="EK28" s="155" t="str">
        <f t="shared" si="143"/>
        <v/>
      </c>
      <c r="EL28" s="155" t="str">
        <f t="shared" si="144"/>
        <v/>
      </c>
      <c r="EM28" s="155" t="str">
        <f t="shared" si="145"/>
        <v/>
      </c>
      <c r="EN28" s="155" t="str">
        <f t="shared" si="146"/>
        <v/>
      </c>
      <c r="EO28" s="155" t="str">
        <f t="shared" si="147"/>
        <v/>
      </c>
      <c r="EP28" s="155" t="str">
        <f t="shared" si="148"/>
        <v/>
      </c>
      <c r="EQ28" s="155" t="str">
        <f t="shared" si="149"/>
        <v/>
      </c>
      <c r="ER28" s="155" t="str">
        <f t="shared" si="150"/>
        <v/>
      </c>
      <c r="ES28" s="155" t="str">
        <f t="shared" si="151"/>
        <v/>
      </c>
      <c r="ET28" s="155" t="str">
        <f t="shared" si="152"/>
        <v/>
      </c>
      <c r="EU28" s="155" t="str">
        <f t="shared" si="153"/>
        <v/>
      </c>
      <c r="EV28" s="155" t="str">
        <f t="shared" si="154"/>
        <v/>
      </c>
      <c r="EW28" s="155" t="str">
        <f t="shared" si="155"/>
        <v/>
      </c>
      <c r="EX28" s="155" t="str">
        <f t="shared" si="156"/>
        <v/>
      </c>
      <c r="EY28" s="155" t="str">
        <f t="shared" si="157"/>
        <v/>
      </c>
      <c r="EZ28" s="155" t="str">
        <f t="shared" si="158"/>
        <v/>
      </c>
      <c r="FA28" s="155" t="str">
        <f t="shared" si="159"/>
        <v/>
      </c>
      <c r="FB28" s="155" t="str">
        <f t="shared" si="160"/>
        <v/>
      </c>
      <c r="FC28" s="155" t="str">
        <f t="shared" si="161"/>
        <v/>
      </c>
      <c r="FD28" s="155" t="str">
        <f t="shared" si="162"/>
        <v/>
      </c>
      <c r="FE28" s="155" t="str">
        <f t="shared" si="163"/>
        <v/>
      </c>
      <c r="FF28" s="155" t="str">
        <f t="shared" si="164"/>
        <v/>
      </c>
      <c r="FG28" s="155" t="str">
        <f t="shared" si="165"/>
        <v/>
      </c>
      <c r="FH28" s="180" t="str">
        <f t="shared" si="166"/>
        <v/>
      </c>
      <c r="FI28" s="181" t="str">
        <f t="shared" si="128"/>
        <v/>
      </c>
      <c r="FJ28" s="135"/>
    </row>
    <row r="29" spans="2:166" ht="15" thickBot="1" x14ac:dyDescent="0.35">
      <c r="B29" s="128" t="str">
        <f ca="1">IF(celkem_formaci&gt;=D29,IF(AND((INDIRECT("'"&amp;data!B168&amp;"'!"&amp;ADDRESS(ROW('Přihláška č. 1'!$F$8),COLUMN('Přihláška č. 1'!$F$8),4),TRUE))=list_ok,COUNTIF(AA29:CK29,0)=0),"OK","ERR"),"")</f>
        <v/>
      </c>
      <c r="C29" s="255" t="str">
        <f t="shared" si="167"/>
        <v>...18!</v>
      </c>
      <c r="D29" s="128">
        <v>18</v>
      </c>
      <c r="E29" s="250" t="str">
        <f t="shared" si="84"/>
        <v/>
      </c>
      <c r="F29" s="201"/>
      <c r="G29" s="200"/>
      <c r="H29" s="204"/>
      <c r="I29" s="156" t="str">
        <f t="shared" si="129"/>
        <v/>
      </c>
      <c r="J29" s="155" t="str">
        <f t="shared" si="130"/>
        <v/>
      </c>
      <c r="K29" s="159"/>
      <c r="L29" s="243" t="str" cm="1">
        <f t="array" aca="1" ref="L29" ca="1">IF(celkem_formaci&gt;=D29,INDIRECT("'"&amp;data!B168&amp;"'!"&amp;ADDRESS(ROW('Přihláška č. 1'!$D$12),COLUMN('Přihláška č. 1'!$D$12),4),TRUE),"")</f>
        <v/>
      </c>
      <c r="M29" s="157" t="str">
        <f t="shared" si="131"/>
        <v/>
      </c>
      <c r="N29" s="158" t="str">
        <f t="shared" si="132"/>
        <v/>
      </c>
      <c r="O29" s="178" t="str" cm="1">
        <f t="array" aca="1" ref="O29" ca="1">IF(celkem_formaci&gt;=D29,INDIRECT("'"&amp;data!B168&amp;"'!"&amp;ADDRESS(ROW('Přihláška č. 1'!$D$6),COLUMN('Přihláška č. 1'!$D$6),4),TRUE),"")</f>
        <v/>
      </c>
      <c r="P29" s="155" t="str">
        <f ca="1">IF(celkem_formaci&gt;=D29,COUNTIF(INDIRECT("'"&amp;data!B168&amp;"'!"&amp;ADDRESS(ROW('Přihláška č. 1'!$E$9),COLUMN('Přihláška č. 1'!$E$9),4),TRUE),"*")+COUNTIF(INDIRECT("'"&amp;data!B168&amp;"'!"&amp;ADDRESS(ROW('Přihláška č. 1'!$E$10),COLUMN('Přihláška č. 1'!$E$10),4),TRUE),"*"),"")</f>
        <v/>
      </c>
      <c r="Q29" s="155" t="str">
        <f t="shared" si="133"/>
        <v/>
      </c>
      <c r="R29" s="155" t="str">
        <f t="shared" si="134"/>
        <v/>
      </c>
      <c r="S29" s="179" t="str">
        <f t="shared" si="135"/>
        <v/>
      </c>
      <c r="T29" s="178" t="str" cm="1">
        <f t="array" aca="1" ref="T29" ca="1">IF(celkem_formaci&gt;=D29,INDIRECT("'"&amp;data!B168&amp;"'!"&amp;ADDRESS(ROW('Přihláška č. 1'!$D$4),COLUMN('Přihláška č. 1'!$D$4),4),TRUE),"")</f>
        <v/>
      </c>
      <c r="U29" s="155" t="str" cm="1">
        <f t="array" aca="1" ref="U29" ca="1">IF(celkem_formaci&gt;=D29,INDIRECT("'"&amp;data!B168&amp;"'!"&amp;ADDRESS(ROW('Přihláška č. 1'!$D$13),COLUMN('Přihláška č. 1'!$D$13),4),TRUE),"")</f>
        <v/>
      </c>
      <c r="V29" s="155" t="str" cm="1">
        <f t="array" aca="1" ref="V29" ca="1">IF(celkem_formaci&gt;=D29,INDIRECT("'"&amp;data!B168&amp;"'!"&amp;ADDRESS(ROW('Přihláška č. 1'!$D$5),COLUMN('Přihláška č. 1'!$D$5),4),TRUE),"")</f>
        <v/>
      </c>
      <c r="W29" s="155" t="str">
        <f ca="1">IF(celkem_formaci&gt;=D29,IF(INDIRECT("'"&amp;data!B168&amp;"'!"&amp;ADDRESS(ROW('Přihláška č. 1'!$D$8),COLUMN('Přihláška č. 1'!$D$8),4),TRUE)="","",INDIRECT("'"&amp;data!B168&amp;"'!"&amp;ADDRESS(ROW('Přihláška č. 1'!$D$8),COLUMN('Přihláška č. 1'!$D$8),4),TRUE)),"")</f>
        <v/>
      </c>
      <c r="X29" s="184" t="str">
        <f ca="1">IF(celkem_formaci&gt;=D29,INDIRECT("'"&amp;data!B168&amp;"'!"&amp;ADDRESS(ROW('Přihláška č. 1'!$D$7),COLUMN('Přihláška č. 1'!$D$7),4),TRUE)/60,"")</f>
        <v/>
      </c>
      <c r="Y29" s="182"/>
      <c r="Z29" s="175"/>
      <c r="AA29" s="178" t="str">
        <f ca="1">IF(celkem_formaci&gt;=D29,IF(P29&gt;=1,INDIRECT("'"&amp;data!B168&amp;"'!"&amp;ADDRESS(ROW('Přihláška č. 1'!$E$9),COLUMN('Přihláška č. 1'!$E$9),4),TRUE),""),"")</f>
        <v/>
      </c>
      <c r="AB29" s="155" t="str" cm="1">
        <f t="array" aca="1" ref="AB29" ca="1">IF(celkem_formaci&gt;=D29,IF(P29&gt;=2,INDIRECT("'"&amp;data!B168&amp;"'!"&amp;ADDRESS(ROW('Přihláška č. 1'!$E$10),COLUMN('Přihláška č. 1'!$E$10),4),TRUE),""),"")</f>
        <v/>
      </c>
      <c r="AC29" s="155" t="str">
        <f t="shared" si="136"/>
        <v/>
      </c>
      <c r="AD29" s="179" t="str">
        <f t="shared" si="137"/>
        <v/>
      </c>
      <c r="AE29" s="178" t="str">
        <f t="shared" si="94"/>
        <v/>
      </c>
      <c r="AF29" s="155" t="str">
        <f t="shared" si="138"/>
        <v/>
      </c>
      <c r="AG29" s="155" t="str">
        <f t="shared" si="139"/>
        <v/>
      </c>
      <c r="AH29" s="155" t="str">
        <f t="shared" si="97"/>
        <v/>
      </c>
      <c r="AI29" s="155" t="str">
        <f t="shared" si="140"/>
        <v/>
      </c>
      <c r="AJ29" s="180" t="str">
        <f t="shared" si="141"/>
        <v/>
      </c>
      <c r="AK29" s="155" t="str">
        <f t="shared" si="100"/>
        <v/>
      </c>
      <c r="AL29" s="155" t="str">
        <f t="shared" si="101"/>
        <v/>
      </c>
      <c r="AM29" s="186" t="str">
        <f t="shared" si="102"/>
        <v/>
      </c>
      <c r="AN29" s="178" t="str">
        <f ca="1">IF(celkem_formaci&gt;=$D29,IF($O29&gt;=AN$9,INDIRECT("'"&amp;data!$B168&amp;"'!"&amp;$AN$8&amp;AN$10,TRUE),""),"")</f>
        <v/>
      </c>
      <c r="AO29" s="155" t="str">
        <f ca="1">IF(celkem_formaci&gt;=$D29,IF($O29&gt;=AO$9,INDIRECT("'"&amp;data!$B168&amp;"'!"&amp;$AO$8&amp;AO$10,TRUE),""),"")</f>
        <v/>
      </c>
      <c r="AP29" s="155" t="str">
        <f ca="1">IF(celkem_formaci&gt;=$D29,IF($O29&gt;=AP$9,INDIRECT("'"&amp;data!$B168&amp;"'!"&amp;$AN$8&amp;AP$10,TRUE),""),"")</f>
        <v/>
      </c>
      <c r="AQ29" s="155" t="str">
        <f ca="1">IF(celkem_formaci&gt;=$D29,IF($O29&gt;=AQ$9,INDIRECT("'"&amp;data!$B168&amp;"'!"&amp;$AO$8&amp;AQ$10,TRUE),""),"")</f>
        <v/>
      </c>
      <c r="AR29" s="155" t="str">
        <f ca="1">IF(celkem_formaci&gt;=$D29,IF($O29&gt;=AR$9,INDIRECT("'"&amp;data!$B168&amp;"'!"&amp;$AN$8&amp;AR$10,TRUE),""),"")</f>
        <v/>
      </c>
      <c r="AS29" s="155" t="str">
        <f ca="1">IF(celkem_formaci&gt;=$D29,IF($O29&gt;=AS$9,INDIRECT("'"&amp;data!$B168&amp;"'!"&amp;$AO$8&amp;AS$10,TRUE),""),"")</f>
        <v/>
      </c>
      <c r="AT29" s="155" t="str">
        <f ca="1">IF(celkem_formaci&gt;=$D29,IF($O29&gt;=AT$9,INDIRECT("'"&amp;data!$B168&amp;"'!"&amp;$AN$8&amp;AT$10,TRUE),""),"")</f>
        <v/>
      </c>
      <c r="AU29" s="155" t="str">
        <f ca="1">IF(celkem_formaci&gt;=$D29,IF($O29&gt;=AU$9,INDIRECT("'"&amp;data!$B168&amp;"'!"&amp;$AO$8&amp;AU$10,TRUE),""),"")</f>
        <v/>
      </c>
      <c r="AV29" s="155" t="str">
        <f ca="1">IF(celkem_formaci&gt;=$D29,IF($O29&gt;=AV$9,INDIRECT("'"&amp;data!$B168&amp;"'!"&amp;$AN$8&amp;AV$10,TRUE),""),"")</f>
        <v/>
      </c>
      <c r="AW29" s="155" t="str">
        <f ca="1">IF(celkem_formaci&gt;=$D29,IF($O29&gt;=AW$9,INDIRECT("'"&amp;data!$B168&amp;"'!"&amp;$AO$8&amp;AW$10,TRUE),""),"")</f>
        <v/>
      </c>
      <c r="AX29" s="155" t="str">
        <f ca="1">IF(celkem_formaci&gt;=$D29,IF($O29&gt;=AX$9,INDIRECT("'"&amp;data!$B168&amp;"'!"&amp;$AN$8&amp;AX$10,TRUE),""),"")</f>
        <v/>
      </c>
      <c r="AY29" s="155" t="str">
        <f ca="1">IF(celkem_formaci&gt;=$D29,IF($O29&gt;=AY$9,INDIRECT("'"&amp;data!$B168&amp;"'!"&amp;$AO$8&amp;AY$10,TRUE),""),"")</f>
        <v/>
      </c>
      <c r="AZ29" s="155" t="str">
        <f ca="1">IF(celkem_formaci&gt;=$D29,IF($O29&gt;=AZ$9,INDIRECT("'"&amp;data!$B168&amp;"'!"&amp;$AN$8&amp;AZ$10,TRUE),""),"")</f>
        <v/>
      </c>
      <c r="BA29" s="155" t="str">
        <f ca="1">IF(celkem_formaci&gt;=$D29,IF($O29&gt;=BA$9,INDIRECT("'"&amp;data!$B168&amp;"'!"&amp;$AO$8&amp;BA$10,TRUE),""),"")</f>
        <v/>
      </c>
      <c r="BB29" s="155" t="str">
        <f ca="1">IF(celkem_formaci&gt;=$D29,IF($O29&gt;=BB$9,INDIRECT("'"&amp;data!$B168&amp;"'!"&amp;$AN$8&amp;BB$10,TRUE),""),"")</f>
        <v/>
      </c>
      <c r="BC29" s="155" t="str">
        <f ca="1">IF(celkem_formaci&gt;=$D29,IF($O29&gt;=BC$9,INDIRECT("'"&amp;data!$B168&amp;"'!"&amp;$AO$8&amp;BC$10,TRUE),""),"")</f>
        <v/>
      </c>
      <c r="BD29" s="155" t="str">
        <f ca="1">IF(celkem_formaci&gt;=$D29,IF($O29&gt;=BD$9,INDIRECT("'"&amp;data!$B168&amp;"'!"&amp;$AN$8&amp;BD$10,TRUE),""),"")</f>
        <v/>
      </c>
      <c r="BE29" s="155" t="str">
        <f ca="1">IF(celkem_formaci&gt;=$D29,IF($O29&gt;=BE$9,INDIRECT("'"&amp;data!$B168&amp;"'!"&amp;$AO$8&amp;BE$10,TRUE),""),"")</f>
        <v/>
      </c>
      <c r="BF29" s="155" t="str">
        <f ca="1">IF(celkem_formaci&gt;=$D29,IF($O29&gt;=BF$9,INDIRECT("'"&amp;data!$B168&amp;"'!"&amp;$AN$8&amp;BF$10,TRUE),""),"")</f>
        <v/>
      </c>
      <c r="BG29" s="155" t="str">
        <f ca="1">IF(celkem_formaci&gt;=$D29,IF($O29&gt;=BG$9,INDIRECT("'"&amp;data!$B168&amp;"'!"&amp;$AO$8&amp;BG$10,TRUE),""),"")</f>
        <v/>
      </c>
      <c r="BH29" s="155" t="str">
        <f ca="1">IF(celkem_formaci&gt;=$D29,IF($O29&gt;=BH$9,INDIRECT("'"&amp;data!$B168&amp;"'!"&amp;$AN$8&amp;BH$10,TRUE),""),"")</f>
        <v/>
      </c>
      <c r="BI29" s="155" t="str">
        <f ca="1">IF(celkem_formaci&gt;=$D29,IF($O29&gt;=BI$9,INDIRECT("'"&amp;data!$B168&amp;"'!"&amp;$AO$8&amp;BI$10,TRUE),""),"")</f>
        <v/>
      </c>
      <c r="BJ29" s="155" t="str">
        <f ca="1">IF(celkem_formaci&gt;=$D29,IF($O29&gt;=BJ$9,INDIRECT("'"&amp;data!$B168&amp;"'!"&amp;$AN$8&amp;BJ$10,TRUE),""),"")</f>
        <v/>
      </c>
      <c r="BK29" s="155" t="str">
        <f ca="1">IF(celkem_formaci&gt;=$D29,IF($O29&gt;=BK$9,INDIRECT("'"&amp;data!$B168&amp;"'!"&amp;$AO$8&amp;BK$10,TRUE),""),"")</f>
        <v/>
      </c>
      <c r="BL29" s="155" t="str">
        <f ca="1">IF(celkem_formaci&gt;=$D29,IF($O29&gt;=BL$9,INDIRECT("'"&amp;data!$B168&amp;"'!"&amp;$AN$8&amp;BL$10,TRUE),""),"")</f>
        <v/>
      </c>
      <c r="BM29" s="155" t="str">
        <f ca="1">IF(celkem_formaci&gt;=$D29,IF($O29&gt;=BM$9,INDIRECT("'"&amp;data!$B168&amp;"'!"&amp;$AO$8&amp;BM$10,TRUE),""),"")</f>
        <v/>
      </c>
      <c r="BN29" s="155" t="str">
        <f ca="1">IF(celkem_formaci&gt;=$D29,IF($O29&gt;=BN$9,INDIRECT("'"&amp;data!$B168&amp;"'!"&amp;$AN$8&amp;BN$10,TRUE),""),"")</f>
        <v/>
      </c>
      <c r="BO29" s="155" t="str">
        <f ca="1">IF(celkem_formaci&gt;=$D29,IF($O29&gt;=BO$9,INDIRECT("'"&amp;data!$B168&amp;"'!"&amp;$AO$8&amp;BO$10,TRUE),""),"")</f>
        <v/>
      </c>
      <c r="BP29" s="155" t="str">
        <f ca="1">IF(celkem_formaci&gt;=$D29,IF($O29&gt;=BP$9,INDIRECT("'"&amp;data!$B168&amp;"'!"&amp;$AN$8&amp;BP$10,TRUE),""),"")</f>
        <v/>
      </c>
      <c r="BQ29" s="155" t="str">
        <f ca="1">IF(celkem_formaci&gt;=$D29,IF($O29&gt;=BQ$9,INDIRECT("'"&amp;data!$B168&amp;"'!"&amp;$AO$8&amp;BQ$10,TRUE),""),"")</f>
        <v/>
      </c>
      <c r="BR29" s="155" t="str">
        <f ca="1">IF(celkem_formaci&gt;=$D29,IF($O29&gt;=BR$9,INDIRECT("'"&amp;data!$B168&amp;"'!"&amp;$AN$8&amp;BR$10,TRUE),""),"")</f>
        <v/>
      </c>
      <c r="BS29" s="155" t="str">
        <f ca="1">IF(celkem_formaci&gt;=$D29,IF($O29&gt;=BS$9,INDIRECT("'"&amp;data!$B168&amp;"'!"&amp;$AO$8&amp;BS$10,TRUE),""),"")</f>
        <v/>
      </c>
      <c r="BT29" s="155" t="str">
        <f ca="1">IF(celkem_formaci&gt;=$D29,IF($O29&gt;=BT$9,INDIRECT("'"&amp;data!$B168&amp;"'!"&amp;$AN$8&amp;BT$10,TRUE),""),"")</f>
        <v/>
      </c>
      <c r="BU29" s="155" t="str">
        <f ca="1">IF(celkem_formaci&gt;=$D29,IF($O29&gt;=BU$9,INDIRECT("'"&amp;data!$B168&amp;"'!"&amp;$AO$8&amp;BU$10,TRUE),""),"")</f>
        <v/>
      </c>
      <c r="BV29" s="155" t="str">
        <f ca="1">IF(celkem_formaci&gt;=$D29,IF($O29&gt;=BV$9,INDIRECT("'"&amp;data!$B168&amp;"'!"&amp;$AN$8&amp;BV$10,TRUE),""),"")</f>
        <v/>
      </c>
      <c r="BW29" s="155" t="str">
        <f ca="1">IF(celkem_formaci&gt;=$D29,IF($O29&gt;=BW$9,INDIRECT("'"&amp;data!$B168&amp;"'!"&amp;$AO$8&amp;BW$10,TRUE),""),"")</f>
        <v/>
      </c>
      <c r="BX29" s="155" t="str">
        <f ca="1">IF(celkem_formaci&gt;=$D29,IF($O29&gt;=BX$9,INDIRECT("'"&amp;data!$B168&amp;"'!"&amp;$AN$8&amp;BX$10,TRUE),""),"")</f>
        <v/>
      </c>
      <c r="BY29" s="155" t="str">
        <f ca="1">IF(celkem_formaci&gt;=$D29,IF($O29&gt;=BY$9,INDIRECT("'"&amp;data!$B168&amp;"'!"&amp;$AO$8&amp;BY$10,TRUE),""),"")</f>
        <v/>
      </c>
      <c r="BZ29" s="155" t="str">
        <f ca="1">IF(celkem_formaci&gt;=$D29,IF($O29&gt;=BZ$9,INDIRECT("'"&amp;data!$B168&amp;"'!"&amp;$AN$8&amp;BZ$10,TRUE),""),"")</f>
        <v/>
      </c>
      <c r="CA29" s="155" t="str">
        <f ca="1">IF(celkem_formaci&gt;=$D29,IF($O29&gt;=CA$9,INDIRECT("'"&amp;data!$B168&amp;"'!"&amp;$AO$8&amp;CA$10,TRUE),""),"")</f>
        <v/>
      </c>
      <c r="CB29" s="155" t="str">
        <f ca="1">IF(celkem_formaci&gt;=$D29,IF($O29&gt;=CB$9,INDIRECT("'"&amp;data!$B168&amp;"'!"&amp;$AN$8&amp;CB$10,TRUE),""),"")</f>
        <v/>
      </c>
      <c r="CC29" s="155" t="str">
        <f ca="1">IF(celkem_formaci&gt;=$D29,IF($O29&gt;=CC$9,INDIRECT("'"&amp;data!$B168&amp;"'!"&amp;$AO$8&amp;CC$10,TRUE),""),"")</f>
        <v/>
      </c>
      <c r="CD29" s="155" t="str">
        <f ca="1">IF(celkem_formaci&gt;=$D29,IF($O29&gt;=CD$9,INDIRECT("'"&amp;data!$B168&amp;"'!"&amp;$AN$8&amp;CD$10,TRUE),""),"")</f>
        <v/>
      </c>
      <c r="CE29" s="155" t="str">
        <f ca="1">IF(celkem_formaci&gt;=$D29,IF($O29&gt;=CE$9,INDIRECT("'"&amp;data!$B168&amp;"'!"&amp;$AO$8&amp;CE$10,TRUE),""),"")</f>
        <v/>
      </c>
      <c r="CF29" s="155" t="str">
        <f ca="1">IF(celkem_formaci&gt;=$D29,IF($O29&gt;=CF$9,INDIRECT("'"&amp;data!$B168&amp;"'!"&amp;$AN$8&amp;CF$10,TRUE),""),"")</f>
        <v/>
      </c>
      <c r="CG29" s="155" t="str">
        <f ca="1">IF(celkem_formaci&gt;=$D29,IF($O29&gt;=CG$9,INDIRECT("'"&amp;data!$B168&amp;"'!"&amp;$AO$8&amp;CG$10,TRUE),""),"")</f>
        <v/>
      </c>
      <c r="CH29" s="155" t="str">
        <f ca="1">IF(celkem_formaci&gt;=$D29,IF($O29&gt;=CH$9,INDIRECT("'"&amp;data!$B168&amp;"'!"&amp;$AN$8&amp;CH$10,TRUE),""),"")</f>
        <v/>
      </c>
      <c r="CI29" s="155" t="str">
        <f ca="1">IF(celkem_formaci&gt;=$D29,IF($O29&gt;=CI$9,INDIRECT("'"&amp;data!$B168&amp;"'!"&amp;$AO$8&amp;CI$10,TRUE),""),"")</f>
        <v/>
      </c>
      <c r="CJ29" s="155" t="str">
        <f ca="1">IF(celkem_formaci&gt;=$D29,IF($O29&gt;=CJ$9,INDIRECT("'"&amp;data!$B168&amp;"'!"&amp;$AN$8&amp;CJ$10,TRUE),""),"")</f>
        <v/>
      </c>
      <c r="CK29" s="179" t="str">
        <f ca="1">IF(celkem_formaci&gt;=$D29,IF($O29&gt;=CK$9,INDIRECT("'"&amp;data!$B168&amp;"'!"&amp;$AO$8&amp;CK$10,TRUE),""),"")</f>
        <v/>
      </c>
      <c r="CL29" s="178" t="str">
        <f ca="1">IF(celkem_formaci&gt;=$D29,IF($O29&gt;=CL$9,INDIRECT("'"&amp;data!$B168&amp;"'!"&amp;$AP$8&amp;CL$10,TRUE),""),"")</f>
        <v/>
      </c>
      <c r="CM29" s="155" t="str">
        <f ca="1">IF(celkem_formaci&gt;=$D29,IF($O29&gt;=CM$9,INDIRECT("'"&amp;data!$B168&amp;"'!"&amp;$AP$8&amp;CM$10,TRUE),""),"")</f>
        <v/>
      </c>
      <c r="CN29" s="155" t="str">
        <f ca="1">IF(celkem_formaci&gt;=$D29,IF($O29&gt;=CN$9,INDIRECT("'"&amp;data!$B168&amp;"'!"&amp;$AP$8&amp;CN$10,TRUE),""),"")</f>
        <v/>
      </c>
      <c r="CO29" s="155" t="str">
        <f ca="1">IF(celkem_formaci&gt;=$D29,IF($O29&gt;=CO$9,INDIRECT("'"&amp;data!$B168&amp;"'!"&amp;$AP$8&amp;CO$10,TRUE),""),"")</f>
        <v/>
      </c>
      <c r="CP29" s="155" t="str">
        <f ca="1">IF(celkem_formaci&gt;=$D29,IF($O29&gt;=CP$9,INDIRECT("'"&amp;data!$B168&amp;"'!"&amp;$AP$8&amp;CP$10,TRUE),""),"")</f>
        <v/>
      </c>
      <c r="CQ29" s="155" t="str">
        <f ca="1">IF(celkem_formaci&gt;=$D29,IF($O29&gt;=CQ$9,INDIRECT("'"&amp;data!$B168&amp;"'!"&amp;$AP$8&amp;CQ$10,TRUE),""),"")</f>
        <v/>
      </c>
      <c r="CR29" s="155" t="str">
        <f ca="1">IF(celkem_formaci&gt;=$D29,IF($O29&gt;=CR$9,INDIRECT("'"&amp;data!$B168&amp;"'!"&amp;$AP$8&amp;CR$10,TRUE),""),"")</f>
        <v/>
      </c>
      <c r="CS29" s="155" t="str">
        <f ca="1">IF(celkem_formaci&gt;=$D29,IF($O29&gt;=CS$9,INDIRECT("'"&amp;data!$B168&amp;"'!"&amp;$AP$8&amp;CS$10,TRUE),""),"")</f>
        <v/>
      </c>
      <c r="CT29" s="155" t="str">
        <f ca="1">IF(celkem_formaci&gt;=$D29,IF($O29&gt;=CT$9,INDIRECT("'"&amp;data!$B168&amp;"'!"&amp;$AP$8&amp;CT$10,TRUE),""),"")</f>
        <v/>
      </c>
      <c r="CU29" s="155" t="str">
        <f ca="1">IF(celkem_formaci&gt;=$D29,IF($O29&gt;=CU$9,INDIRECT("'"&amp;data!$B168&amp;"'!"&amp;$AP$8&amp;CU$10,TRUE),""),"")</f>
        <v/>
      </c>
      <c r="CV29" s="155" t="str">
        <f ca="1">IF(celkem_formaci&gt;=$D29,IF($O29&gt;=CV$9,INDIRECT("'"&amp;data!$B168&amp;"'!"&amp;$AP$8&amp;CV$10,TRUE),""),"")</f>
        <v/>
      </c>
      <c r="CW29" s="155" t="str">
        <f ca="1">IF(celkem_formaci&gt;=$D29,IF($O29&gt;=CW$9,INDIRECT("'"&amp;data!$B168&amp;"'!"&amp;$AP$8&amp;CW$10,TRUE),""),"")</f>
        <v/>
      </c>
      <c r="CX29" s="155" t="str">
        <f ca="1">IF(celkem_formaci&gt;=$D29,IF($O29&gt;=CX$9,INDIRECT("'"&amp;data!$B168&amp;"'!"&amp;$AP$8&amp;CX$10,TRUE),""),"")</f>
        <v/>
      </c>
      <c r="CY29" s="155" t="str">
        <f ca="1">IF(celkem_formaci&gt;=$D29,IF($O29&gt;=CY$9,INDIRECT("'"&amp;data!$B168&amp;"'!"&amp;$AP$8&amp;CY$10,TRUE),""),"")</f>
        <v/>
      </c>
      <c r="CZ29" s="155" t="str">
        <f ca="1">IF(celkem_formaci&gt;=$D29,IF($O29&gt;=CZ$9,INDIRECT("'"&amp;data!$B168&amp;"'!"&amp;$AP$8&amp;CZ$10,TRUE),""),"")</f>
        <v/>
      </c>
      <c r="DA29" s="155" t="str">
        <f ca="1">IF(celkem_formaci&gt;=$D29,IF($O29&gt;=DA$9,INDIRECT("'"&amp;data!$B168&amp;"'!"&amp;$AP$8&amp;DA$10,TRUE),""),"")</f>
        <v/>
      </c>
      <c r="DB29" s="155" t="str">
        <f ca="1">IF(celkem_formaci&gt;=$D29,IF($O29&gt;=DB$9,INDIRECT("'"&amp;data!$B168&amp;"'!"&amp;$AP$8&amp;DB$10,TRUE),""),"")</f>
        <v/>
      </c>
      <c r="DC29" s="155" t="str">
        <f ca="1">IF(celkem_formaci&gt;=$D29,IF($O29&gt;=DC$9,INDIRECT("'"&amp;data!$B168&amp;"'!"&amp;$AP$8&amp;DC$10,TRUE),""),"")</f>
        <v/>
      </c>
      <c r="DD29" s="155" t="str">
        <f ca="1">IF(celkem_formaci&gt;=$D29,IF($O29&gt;=DD$9,INDIRECT("'"&amp;data!$B168&amp;"'!"&amp;$AP$8&amp;DD$10,TRUE),""),"")</f>
        <v/>
      </c>
      <c r="DE29" s="155" t="str">
        <f ca="1">IF(celkem_formaci&gt;=$D29,IF($O29&gt;=DE$9,INDIRECT("'"&amp;data!$B168&amp;"'!"&amp;$AP$8&amp;DE$10,TRUE),""),"")</f>
        <v/>
      </c>
      <c r="DF29" s="155" t="str">
        <f ca="1">IF(celkem_formaci&gt;=$D29,IF($O29&gt;=DF$9,INDIRECT("'"&amp;data!$B168&amp;"'!"&amp;$AP$8&amp;DF$10,TRUE),""),"")</f>
        <v/>
      </c>
      <c r="DG29" s="155" t="str">
        <f ca="1">IF(celkem_formaci&gt;=$D29,IF($O29&gt;=DG$9,INDIRECT("'"&amp;data!$B168&amp;"'!"&amp;$AP$8&amp;DG$10,TRUE),""),"")</f>
        <v/>
      </c>
      <c r="DH29" s="155" t="str">
        <f ca="1">IF(celkem_formaci&gt;=$D29,IF($O29&gt;=DH$9,INDIRECT("'"&amp;data!$B168&amp;"'!"&amp;$AP$8&amp;DH$10,TRUE),""),"")</f>
        <v/>
      </c>
      <c r="DI29" s="155" t="str">
        <f ca="1">IF(celkem_formaci&gt;=$D29,IF($O29&gt;=DI$9,INDIRECT("'"&amp;data!$B168&amp;"'!"&amp;$AP$8&amp;DI$10,TRUE),""),"")</f>
        <v/>
      </c>
      <c r="DJ29" s="179" t="str">
        <f ca="1">IF(celkem_formaci&gt;=$D29,IF($O29&gt;=DJ$9,INDIRECT("'"&amp;data!$B168&amp;"'!"&amp;$AP$8&amp;DJ$10,TRUE),""),"")</f>
        <v/>
      </c>
      <c r="DK29" s="178" t="str">
        <f ca="1">IF(celkem_formaci&gt;=$D29,IF($O29&gt;=DK$9,INDIRECT("'"&amp;data!$B168&amp;"'!"&amp;$AQ$8&amp;DK$10,TRUE),""),"")</f>
        <v/>
      </c>
      <c r="DL29" s="155" t="str">
        <f ca="1">IF(celkem_formaci&gt;=$D29,IF($O29&gt;=DL$9,INDIRECT("'"&amp;data!$B168&amp;"'!"&amp;$AQ$8&amp;DL$10,TRUE),""),"")</f>
        <v/>
      </c>
      <c r="DM29" s="155" t="str">
        <f ca="1">IF(celkem_formaci&gt;=$D29,IF($O29&gt;=DM$9,INDIRECT("'"&amp;data!$B168&amp;"'!"&amp;$AQ$8&amp;DM$10,TRUE),""),"")</f>
        <v/>
      </c>
      <c r="DN29" s="155" t="str">
        <f ca="1">IF(celkem_formaci&gt;=$D29,IF($O29&gt;=DN$9,INDIRECT("'"&amp;data!$B168&amp;"'!"&amp;$AQ$8&amp;DN$10,TRUE),""),"")</f>
        <v/>
      </c>
      <c r="DO29" s="155" t="str">
        <f ca="1">IF(celkem_formaci&gt;=$D29,IF($O29&gt;=DO$9,INDIRECT("'"&amp;data!$B168&amp;"'!"&amp;$AQ$8&amp;DO$10,TRUE),""),"")</f>
        <v/>
      </c>
      <c r="DP29" s="155" t="str">
        <f ca="1">IF(celkem_formaci&gt;=$D29,IF($O29&gt;=DP$9,INDIRECT("'"&amp;data!$B168&amp;"'!"&amp;$AQ$8&amp;DP$10,TRUE),""),"")</f>
        <v/>
      </c>
      <c r="DQ29" s="155" t="str">
        <f ca="1">IF(celkem_formaci&gt;=$D29,IF($O29&gt;=DQ$9,INDIRECT("'"&amp;data!$B168&amp;"'!"&amp;$AQ$8&amp;DQ$10,TRUE),""),"")</f>
        <v/>
      </c>
      <c r="DR29" s="155" t="str">
        <f ca="1">IF(celkem_formaci&gt;=$D29,IF($O29&gt;=DR$9,INDIRECT("'"&amp;data!$B168&amp;"'!"&amp;$AQ$8&amp;DR$10,TRUE),""),"")</f>
        <v/>
      </c>
      <c r="DS29" s="155" t="str">
        <f ca="1">IF(celkem_formaci&gt;=$D29,IF($O29&gt;=DS$9,INDIRECT("'"&amp;data!$B168&amp;"'!"&amp;$AQ$8&amp;DS$10,TRUE),""),"")</f>
        <v/>
      </c>
      <c r="DT29" s="155" t="str">
        <f ca="1">IF(celkem_formaci&gt;=$D29,IF($O29&gt;=DT$9,INDIRECT("'"&amp;data!$B168&amp;"'!"&amp;$AQ$8&amp;DT$10,TRUE),""),"")</f>
        <v/>
      </c>
      <c r="DU29" s="155" t="str">
        <f ca="1">IF(celkem_formaci&gt;=$D29,IF($O29&gt;=DU$9,INDIRECT("'"&amp;data!$B168&amp;"'!"&amp;$AQ$8&amp;DU$10,TRUE),""),"")</f>
        <v/>
      </c>
      <c r="DV29" s="155" t="str">
        <f ca="1">IF(celkem_formaci&gt;=$D29,IF($O29&gt;=DV$9,INDIRECT("'"&amp;data!$B168&amp;"'!"&amp;$AQ$8&amp;DV$10,TRUE),""),"")</f>
        <v/>
      </c>
      <c r="DW29" s="155" t="str">
        <f ca="1">IF(celkem_formaci&gt;=$D29,IF($O29&gt;=DW$9,INDIRECT("'"&amp;data!$B168&amp;"'!"&amp;$AQ$8&amp;DW$10,TRUE),""),"")</f>
        <v/>
      </c>
      <c r="DX29" s="155" t="str">
        <f ca="1">IF(celkem_formaci&gt;=$D29,IF($O29&gt;=DX$9,INDIRECT("'"&amp;data!$B168&amp;"'!"&amp;$AQ$8&amp;DX$10,TRUE),""),"")</f>
        <v/>
      </c>
      <c r="DY29" s="155" t="str">
        <f ca="1">IF(celkem_formaci&gt;=$D29,IF($O29&gt;=DY$9,INDIRECT("'"&amp;data!$B168&amp;"'!"&amp;$AQ$8&amp;DY$10,TRUE),""),"")</f>
        <v/>
      </c>
      <c r="DZ29" s="155" t="str">
        <f ca="1">IF(celkem_formaci&gt;=$D29,IF($O29&gt;=DZ$9,INDIRECT("'"&amp;data!$B168&amp;"'!"&amp;$AQ$8&amp;DZ$10,TRUE),""),"")</f>
        <v/>
      </c>
      <c r="EA29" s="155" t="str">
        <f ca="1">IF(celkem_formaci&gt;=$D29,IF($O29&gt;=EA$9,INDIRECT("'"&amp;data!$B168&amp;"'!"&amp;$AQ$8&amp;EA$10,TRUE),""),"")</f>
        <v/>
      </c>
      <c r="EB29" s="155" t="str">
        <f ca="1">IF(celkem_formaci&gt;=$D29,IF($O29&gt;=EB$9,INDIRECT("'"&amp;data!$B168&amp;"'!"&amp;$AQ$8&amp;EB$10,TRUE),""),"")</f>
        <v/>
      </c>
      <c r="EC29" s="155" t="str">
        <f ca="1">IF(celkem_formaci&gt;=$D29,IF($O29&gt;=EC$9,INDIRECT("'"&amp;data!$B168&amp;"'!"&amp;$AQ$8&amp;EC$10,TRUE),""),"")</f>
        <v/>
      </c>
      <c r="ED29" s="155" t="str">
        <f ca="1">IF(celkem_formaci&gt;=$D29,IF($O29&gt;=ED$9,INDIRECT("'"&amp;data!$B168&amp;"'!"&amp;$AQ$8&amp;ED$10,TRUE),""),"")</f>
        <v/>
      </c>
      <c r="EE29" s="155" t="str">
        <f ca="1">IF(celkem_formaci&gt;=$D29,IF($O29&gt;=EE$9,INDIRECT("'"&amp;data!$B168&amp;"'!"&amp;$AQ$8&amp;EE$10,TRUE),""),"")</f>
        <v/>
      </c>
      <c r="EF29" s="155" t="str">
        <f ca="1">IF(celkem_formaci&gt;=$D29,IF($O29&gt;=EF$9,INDIRECT("'"&amp;data!$B168&amp;"'!"&amp;$AQ$8&amp;EF$10,TRUE),""),"")</f>
        <v/>
      </c>
      <c r="EG29" s="155" t="str">
        <f ca="1">IF(celkem_formaci&gt;=$D29,IF($O29&gt;=EG$9,INDIRECT("'"&amp;data!$B168&amp;"'!"&amp;$AQ$8&amp;EG$10,TRUE),""),"")</f>
        <v/>
      </c>
      <c r="EH29" s="155" t="str">
        <f ca="1">IF(celkem_formaci&gt;=$D29,IF($O29&gt;=EH$9,INDIRECT("'"&amp;data!$B168&amp;"'!"&amp;$AQ$8&amp;EH$10,TRUE),""),"")</f>
        <v/>
      </c>
      <c r="EI29" s="179" t="str">
        <f ca="1">IF(celkem_formaci&gt;=$D29,IF($O29&gt;=EI$9,INDIRECT("'"&amp;data!$B168&amp;"'!"&amp;$AQ$8&amp;EI$10,TRUE),""),"")</f>
        <v/>
      </c>
      <c r="EJ29" s="177" t="str">
        <f t="shared" si="142"/>
        <v/>
      </c>
      <c r="EK29" s="155" t="str">
        <f t="shared" si="143"/>
        <v/>
      </c>
      <c r="EL29" s="155" t="str">
        <f t="shared" si="144"/>
        <v/>
      </c>
      <c r="EM29" s="155" t="str">
        <f t="shared" si="145"/>
        <v/>
      </c>
      <c r="EN29" s="155" t="str">
        <f t="shared" si="146"/>
        <v/>
      </c>
      <c r="EO29" s="155" t="str">
        <f t="shared" si="147"/>
        <v/>
      </c>
      <c r="EP29" s="155" t="str">
        <f t="shared" si="148"/>
        <v/>
      </c>
      <c r="EQ29" s="155" t="str">
        <f t="shared" si="149"/>
        <v/>
      </c>
      <c r="ER29" s="155" t="str">
        <f t="shared" si="150"/>
        <v/>
      </c>
      <c r="ES29" s="155" t="str">
        <f t="shared" si="151"/>
        <v/>
      </c>
      <c r="ET29" s="155" t="str">
        <f t="shared" si="152"/>
        <v/>
      </c>
      <c r="EU29" s="155" t="str">
        <f t="shared" si="153"/>
        <v/>
      </c>
      <c r="EV29" s="155" t="str">
        <f t="shared" si="154"/>
        <v/>
      </c>
      <c r="EW29" s="155" t="str">
        <f t="shared" si="155"/>
        <v/>
      </c>
      <c r="EX29" s="155" t="str">
        <f t="shared" si="156"/>
        <v/>
      </c>
      <c r="EY29" s="155" t="str">
        <f t="shared" si="157"/>
        <v/>
      </c>
      <c r="EZ29" s="155" t="str">
        <f t="shared" si="158"/>
        <v/>
      </c>
      <c r="FA29" s="155" t="str">
        <f t="shared" si="159"/>
        <v/>
      </c>
      <c r="FB29" s="155" t="str">
        <f t="shared" si="160"/>
        <v/>
      </c>
      <c r="FC29" s="155" t="str">
        <f t="shared" si="161"/>
        <v/>
      </c>
      <c r="FD29" s="155" t="str">
        <f t="shared" si="162"/>
        <v/>
      </c>
      <c r="FE29" s="155" t="str">
        <f t="shared" si="163"/>
        <v/>
      </c>
      <c r="FF29" s="155" t="str">
        <f t="shared" si="164"/>
        <v/>
      </c>
      <c r="FG29" s="155" t="str">
        <f t="shared" si="165"/>
        <v/>
      </c>
      <c r="FH29" s="180" t="str">
        <f t="shared" si="166"/>
        <v/>
      </c>
      <c r="FI29" s="181" t="str">
        <f t="shared" si="128"/>
        <v/>
      </c>
      <c r="FJ29" s="135"/>
    </row>
    <row r="30" spans="2:166" ht="15" thickBot="1" x14ac:dyDescent="0.35">
      <c r="B30" s="128" t="str">
        <f ca="1">IF(celkem_formaci&gt;=D30,IF(AND((INDIRECT("'"&amp;data!B169&amp;"'!"&amp;ADDRESS(ROW('Přihláška č. 1'!$F$8),COLUMN('Přihláška č. 1'!$F$8),4),TRUE))=list_ok,COUNTIF(AA30:CK30,0)=0),"OK","ERR"),"")</f>
        <v/>
      </c>
      <c r="C30" s="255" t="str">
        <f t="shared" si="167"/>
        <v>...19!</v>
      </c>
      <c r="D30" s="128">
        <v>19</v>
      </c>
      <c r="E30" s="250" t="str">
        <f t="shared" si="84"/>
        <v/>
      </c>
      <c r="F30" s="201"/>
      <c r="G30" s="200"/>
      <c r="H30" s="204"/>
      <c r="I30" s="156" t="str">
        <f t="shared" si="129"/>
        <v/>
      </c>
      <c r="J30" s="155" t="str">
        <f t="shared" si="130"/>
        <v/>
      </c>
      <c r="K30" s="159"/>
      <c r="L30" s="243" t="str" cm="1">
        <f t="array" aca="1" ref="L30" ca="1">IF(celkem_formaci&gt;=D30,INDIRECT("'"&amp;data!B169&amp;"'!"&amp;ADDRESS(ROW('Přihláška č. 1'!$D$12),COLUMN('Přihláška č. 1'!$D$12),4),TRUE),"")</f>
        <v/>
      </c>
      <c r="M30" s="157" t="str">
        <f t="shared" si="131"/>
        <v/>
      </c>
      <c r="N30" s="158" t="str">
        <f t="shared" si="132"/>
        <v/>
      </c>
      <c r="O30" s="178" t="str" cm="1">
        <f t="array" aca="1" ref="O30" ca="1">IF(celkem_formaci&gt;=D30,INDIRECT("'"&amp;data!B169&amp;"'!"&amp;ADDRESS(ROW('Přihláška č. 1'!$D$6),COLUMN('Přihláška č. 1'!$D$6),4),TRUE),"")</f>
        <v/>
      </c>
      <c r="P30" s="155" t="str">
        <f ca="1">IF(celkem_formaci&gt;=D30,COUNTIF(INDIRECT("'"&amp;data!B169&amp;"'!"&amp;ADDRESS(ROW('Přihláška č. 1'!$E$9),COLUMN('Přihláška č. 1'!$E$9),4),TRUE),"*")+COUNTIF(INDIRECT("'"&amp;data!B169&amp;"'!"&amp;ADDRESS(ROW('Přihláška č. 1'!$E$10),COLUMN('Přihláška č. 1'!$E$10),4),TRUE),"*"),"")</f>
        <v/>
      </c>
      <c r="Q30" s="155" t="str">
        <f t="shared" si="133"/>
        <v/>
      </c>
      <c r="R30" s="155" t="str">
        <f t="shared" si="134"/>
        <v/>
      </c>
      <c r="S30" s="179" t="str">
        <f t="shared" si="135"/>
        <v/>
      </c>
      <c r="T30" s="178" t="str" cm="1">
        <f t="array" aca="1" ref="T30" ca="1">IF(celkem_formaci&gt;=D30,INDIRECT("'"&amp;data!B169&amp;"'!"&amp;ADDRESS(ROW('Přihláška č. 1'!$D$4),COLUMN('Přihláška č. 1'!$D$4),4),TRUE),"")</f>
        <v/>
      </c>
      <c r="U30" s="155" t="str" cm="1">
        <f t="array" aca="1" ref="U30" ca="1">IF(celkem_formaci&gt;=D30,INDIRECT("'"&amp;data!B169&amp;"'!"&amp;ADDRESS(ROW('Přihláška č. 1'!$D$13),COLUMN('Přihláška č. 1'!$D$13),4),TRUE),"")</f>
        <v/>
      </c>
      <c r="V30" s="155" t="str" cm="1">
        <f t="array" aca="1" ref="V30" ca="1">IF(celkem_formaci&gt;=D30,INDIRECT("'"&amp;data!B169&amp;"'!"&amp;ADDRESS(ROW('Přihláška č. 1'!$D$5),COLUMN('Přihláška č. 1'!$D$5),4),TRUE),"")</f>
        <v/>
      </c>
      <c r="W30" s="155" t="str">
        <f ca="1">IF(celkem_formaci&gt;=D30,IF(INDIRECT("'"&amp;data!B169&amp;"'!"&amp;ADDRESS(ROW('Přihláška č. 1'!$D$8),COLUMN('Přihláška č. 1'!$D$8),4),TRUE)="","",INDIRECT("'"&amp;data!B169&amp;"'!"&amp;ADDRESS(ROW('Přihláška č. 1'!$D$8),COLUMN('Přihláška č. 1'!$D$8),4),TRUE)),"")</f>
        <v/>
      </c>
      <c r="X30" s="184" t="str">
        <f ca="1">IF(celkem_formaci&gt;=D30,INDIRECT("'"&amp;data!B169&amp;"'!"&amp;ADDRESS(ROW('Přihláška č. 1'!$D$7),COLUMN('Přihláška č. 1'!$D$7),4),TRUE)/60,"")</f>
        <v/>
      </c>
      <c r="Y30" s="182"/>
      <c r="Z30" s="175"/>
      <c r="AA30" s="178" t="str">
        <f ca="1">IF(celkem_formaci&gt;=D30,IF(P30&gt;=1,INDIRECT("'"&amp;data!B169&amp;"'!"&amp;ADDRESS(ROW('Přihláška č. 1'!$E$9),COLUMN('Přihláška č. 1'!$E$9),4),TRUE),""),"")</f>
        <v/>
      </c>
      <c r="AB30" s="155" t="str" cm="1">
        <f t="array" aca="1" ref="AB30" ca="1">IF(celkem_formaci&gt;=D30,IF(P30&gt;=2,INDIRECT("'"&amp;data!B169&amp;"'!"&amp;ADDRESS(ROW('Přihláška č. 1'!$E$10),COLUMN('Přihláška č. 1'!$E$10),4),TRUE),""),"")</f>
        <v/>
      </c>
      <c r="AC30" s="155" t="str">
        <f t="shared" si="136"/>
        <v/>
      </c>
      <c r="AD30" s="179" t="str">
        <f t="shared" si="137"/>
        <v/>
      </c>
      <c r="AE30" s="178" t="str">
        <f t="shared" si="94"/>
        <v/>
      </c>
      <c r="AF30" s="155" t="str">
        <f t="shared" si="138"/>
        <v/>
      </c>
      <c r="AG30" s="155" t="str">
        <f t="shared" si="139"/>
        <v/>
      </c>
      <c r="AH30" s="155" t="str">
        <f t="shared" si="97"/>
        <v/>
      </c>
      <c r="AI30" s="155" t="str">
        <f t="shared" si="140"/>
        <v/>
      </c>
      <c r="AJ30" s="180" t="str">
        <f t="shared" si="141"/>
        <v/>
      </c>
      <c r="AK30" s="155" t="str">
        <f t="shared" si="100"/>
        <v/>
      </c>
      <c r="AL30" s="155" t="str">
        <f t="shared" si="101"/>
        <v/>
      </c>
      <c r="AM30" s="186" t="str">
        <f t="shared" si="102"/>
        <v/>
      </c>
      <c r="AN30" s="178" t="str">
        <f ca="1">IF(celkem_formaci&gt;=$D30,IF($O30&gt;=AN$9,INDIRECT("'"&amp;data!$B169&amp;"'!"&amp;$AN$8&amp;AN$10,TRUE),""),"")</f>
        <v/>
      </c>
      <c r="AO30" s="155" t="str">
        <f ca="1">IF(celkem_formaci&gt;=$D30,IF($O30&gt;=AO$9,INDIRECT("'"&amp;data!$B169&amp;"'!"&amp;$AO$8&amp;AO$10,TRUE),""),"")</f>
        <v/>
      </c>
      <c r="AP30" s="155" t="str">
        <f ca="1">IF(celkem_formaci&gt;=$D30,IF($O30&gt;=AP$9,INDIRECT("'"&amp;data!$B169&amp;"'!"&amp;$AN$8&amp;AP$10,TRUE),""),"")</f>
        <v/>
      </c>
      <c r="AQ30" s="155" t="str">
        <f ca="1">IF(celkem_formaci&gt;=$D30,IF($O30&gt;=AQ$9,INDIRECT("'"&amp;data!$B169&amp;"'!"&amp;$AO$8&amp;AQ$10,TRUE),""),"")</f>
        <v/>
      </c>
      <c r="AR30" s="155" t="str">
        <f ca="1">IF(celkem_formaci&gt;=$D30,IF($O30&gt;=AR$9,INDIRECT("'"&amp;data!$B169&amp;"'!"&amp;$AN$8&amp;AR$10,TRUE),""),"")</f>
        <v/>
      </c>
      <c r="AS30" s="155" t="str">
        <f ca="1">IF(celkem_formaci&gt;=$D30,IF($O30&gt;=AS$9,INDIRECT("'"&amp;data!$B169&amp;"'!"&amp;$AO$8&amp;AS$10,TRUE),""),"")</f>
        <v/>
      </c>
      <c r="AT30" s="155" t="str">
        <f ca="1">IF(celkem_formaci&gt;=$D30,IF($O30&gt;=AT$9,INDIRECT("'"&amp;data!$B169&amp;"'!"&amp;$AN$8&amp;AT$10,TRUE),""),"")</f>
        <v/>
      </c>
      <c r="AU30" s="155" t="str">
        <f ca="1">IF(celkem_formaci&gt;=$D30,IF($O30&gt;=AU$9,INDIRECT("'"&amp;data!$B169&amp;"'!"&amp;$AO$8&amp;AU$10,TRUE),""),"")</f>
        <v/>
      </c>
      <c r="AV30" s="155" t="str">
        <f ca="1">IF(celkem_formaci&gt;=$D30,IF($O30&gt;=AV$9,INDIRECT("'"&amp;data!$B169&amp;"'!"&amp;$AN$8&amp;AV$10,TRUE),""),"")</f>
        <v/>
      </c>
      <c r="AW30" s="155" t="str">
        <f ca="1">IF(celkem_formaci&gt;=$D30,IF($O30&gt;=AW$9,INDIRECT("'"&amp;data!$B169&amp;"'!"&amp;$AO$8&amp;AW$10,TRUE),""),"")</f>
        <v/>
      </c>
      <c r="AX30" s="155" t="str">
        <f ca="1">IF(celkem_formaci&gt;=$D30,IF($O30&gt;=AX$9,INDIRECT("'"&amp;data!$B169&amp;"'!"&amp;$AN$8&amp;AX$10,TRUE),""),"")</f>
        <v/>
      </c>
      <c r="AY30" s="155" t="str">
        <f ca="1">IF(celkem_formaci&gt;=$D30,IF($O30&gt;=AY$9,INDIRECT("'"&amp;data!$B169&amp;"'!"&amp;$AO$8&amp;AY$10,TRUE),""),"")</f>
        <v/>
      </c>
      <c r="AZ30" s="155" t="str">
        <f ca="1">IF(celkem_formaci&gt;=$D30,IF($O30&gt;=AZ$9,INDIRECT("'"&amp;data!$B169&amp;"'!"&amp;$AN$8&amp;AZ$10,TRUE),""),"")</f>
        <v/>
      </c>
      <c r="BA30" s="155" t="str">
        <f ca="1">IF(celkem_formaci&gt;=$D30,IF($O30&gt;=BA$9,INDIRECT("'"&amp;data!$B169&amp;"'!"&amp;$AO$8&amp;BA$10,TRUE),""),"")</f>
        <v/>
      </c>
      <c r="BB30" s="155" t="str">
        <f ca="1">IF(celkem_formaci&gt;=$D30,IF($O30&gt;=BB$9,INDIRECT("'"&amp;data!$B169&amp;"'!"&amp;$AN$8&amp;BB$10,TRUE),""),"")</f>
        <v/>
      </c>
      <c r="BC30" s="155" t="str">
        <f ca="1">IF(celkem_formaci&gt;=$D30,IF($O30&gt;=BC$9,INDIRECT("'"&amp;data!$B169&amp;"'!"&amp;$AO$8&amp;BC$10,TRUE),""),"")</f>
        <v/>
      </c>
      <c r="BD30" s="155" t="str">
        <f ca="1">IF(celkem_formaci&gt;=$D30,IF($O30&gt;=BD$9,INDIRECT("'"&amp;data!$B169&amp;"'!"&amp;$AN$8&amp;BD$10,TRUE),""),"")</f>
        <v/>
      </c>
      <c r="BE30" s="155" t="str">
        <f ca="1">IF(celkem_formaci&gt;=$D30,IF($O30&gt;=BE$9,INDIRECT("'"&amp;data!$B169&amp;"'!"&amp;$AO$8&amp;BE$10,TRUE),""),"")</f>
        <v/>
      </c>
      <c r="BF30" s="155" t="str">
        <f ca="1">IF(celkem_formaci&gt;=$D30,IF($O30&gt;=BF$9,INDIRECT("'"&amp;data!$B169&amp;"'!"&amp;$AN$8&amp;BF$10,TRUE),""),"")</f>
        <v/>
      </c>
      <c r="BG30" s="155" t="str">
        <f ca="1">IF(celkem_formaci&gt;=$D30,IF($O30&gt;=BG$9,INDIRECT("'"&amp;data!$B169&amp;"'!"&amp;$AO$8&amp;BG$10,TRUE),""),"")</f>
        <v/>
      </c>
      <c r="BH30" s="155" t="str">
        <f ca="1">IF(celkem_formaci&gt;=$D30,IF($O30&gt;=BH$9,INDIRECT("'"&amp;data!$B169&amp;"'!"&amp;$AN$8&amp;BH$10,TRUE),""),"")</f>
        <v/>
      </c>
      <c r="BI30" s="155" t="str">
        <f ca="1">IF(celkem_formaci&gt;=$D30,IF($O30&gt;=BI$9,INDIRECT("'"&amp;data!$B169&amp;"'!"&amp;$AO$8&amp;BI$10,TRUE),""),"")</f>
        <v/>
      </c>
      <c r="BJ30" s="155" t="str">
        <f ca="1">IF(celkem_formaci&gt;=$D30,IF($O30&gt;=BJ$9,INDIRECT("'"&amp;data!$B169&amp;"'!"&amp;$AN$8&amp;BJ$10,TRUE),""),"")</f>
        <v/>
      </c>
      <c r="BK30" s="155" t="str">
        <f ca="1">IF(celkem_formaci&gt;=$D30,IF($O30&gt;=BK$9,INDIRECT("'"&amp;data!$B169&amp;"'!"&amp;$AO$8&amp;BK$10,TRUE),""),"")</f>
        <v/>
      </c>
      <c r="BL30" s="155" t="str">
        <f ca="1">IF(celkem_formaci&gt;=$D30,IF($O30&gt;=BL$9,INDIRECT("'"&amp;data!$B169&amp;"'!"&amp;$AN$8&amp;BL$10,TRUE),""),"")</f>
        <v/>
      </c>
      <c r="BM30" s="155" t="str">
        <f ca="1">IF(celkem_formaci&gt;=$D30,IF($O30&gt;=BM$9,INDIRECT("'"&amp;data!$B169&amp;"'!"&amp;$AO$8&amp;BM$10,TRUE),""),"")</f>
        <v/>
      </c>
      <c r="BN30" s="155" t="str">
        <f ca="1">IF(celkem_formaci&gt;=$D30,IF($O30&gt;=BN$9,INDIRECT("'"&amp;data!$B169&amp;"'!"&amp;$AN$8&amp;BN$10,TRUE),""),"")</f>
        <v/>
      </c>
      <c r="BO30" s="155" t="str">
        <f ca="1">IF(celkem_formaci&gt;=$D30,IF($O30&gt;=BO$9,INDIRECT("'"&amp;data!$B169&amp;"'!"&amp;$AO$8&amp;BO$10,TRUE),""),"")</f>
        <v/>
      </c>
      <c r="BP30" s="155" t="str">
        <f ca="1">IF(celkem_formaci&gt;=$D30,IF($O30&gt;=BP$9,INDIRECT("'"&amp;data!$B169&amp;"'!"&amp;$AN$8&amp;BP$10,TRUE),""),"")</f>
        <v/>
      </c>
      <c r="BQ30" s="155" t="str">
        <f ca="1">IF(celkem_formaci&gt;=$D30,IF($O30&gt;=BQ$9,INDIRECT("'"&amp;data!$B169&amp;"'!"&amp;$AO$8&amp;BQ$10,TRUE),""),"")</f>
        <v/>
      </c>
      <c r="BR30" s="155" t="str">
        <f ca="1">IF(celkem_formaci&gt;=$D30,IF($O30&gt;=BR$9,INDIRECT("'"&amp;data!$B169&amp;"'!"&amp;$AN$8&amp;BR$10,TRUE),""),"")</f>
        <v/>
      </c>
      <c r="BS30" s="155" t="str">
        <f ca="1">IF(celkem_formaci&gt;=$D30,IF($O30&gt;=BS$9,INDIRECT("'"&amp;data!$B169&amp;"'!"&amp;$AO$8&amp;BS$10,TRUE),""),"")</f>
        <v/>
      </c>
      <c r="BT30" s="155" t="str">
        <f ca="1">IF(celkem_formaci&gt;=$D30,IF($O30&gt;=BT$9,INDIRECT("'"&amp;data!$B169&amp;"'!"&amp;$AN$8&amp;BT$10,TRUE),""),"")</f>
        <v/>
      </c>
      <c r="BU30" s="155" t="str">
        <f ca="1">IF(celkem_formaci&gt;=$D30,IF($O30&gt;=BU$9,INDIRECT("'"&amp;data!$B169&amp;"'!"&amp;$AO$8&amp;BU$10,TRUE),""),"")</f>
        <v/>
      </c>
      <c r="BV30" s="155" t="str">
        <f ca="1">IF(celkem_formaci&gt;=$D30,IF($O30&gt;=BV$9,INDIRECT("'"&amp;data!$B169&amp;"'!"&amp;$AN$8&amp;BV$10,TRUE),""),"")</f>
        <v/>
      </c>
      <c r="BW30" s="155" t="str">
        <f ca="1">IF(celkem_formaci&gt;=$D30,IF($O30&gt;=BW$9,INDIRECT("'"&amp;data!$B169&amp;"'!"&amp;$AO$8&amp;BW$10,TRUE),""),"")</f>
        <v/>
      </c>
      <c r="BX30" s="155" t="str">
        <f ca="1">IF(celkem_formaci&gt;=$D30,IF($O30&gt;=BX$9,INDIRECT("'"&amp;data!$B169&amp;"'!"&amp;$AN$8&amp;BX$10,TRUE),""),"")</f>
        <v/>
      </c>
      <c r="BY30" s="155" t="str">
        <f ca="1">IF(celkem_formaci&gt;=$D30,IF($O30&gt;=BY$9,INDIRECT("'"&amp;data!$B169&amp;"'!"&amp;$AO$8&amp;BY$10,TRUE),""),"")</f>
        <v/>
      </c>
      <c r="BZ30" s="155" t="str">
        <f ca="1">IF(celkem_formaci&gt;=$D30,IF($O30&gt;=BZ$9,INDIRECT("'"&amp;data!$B169&amp;"'!"&amp;$AN$8&amp;BZ$10,TRUE),""),"")</f>
        <v/>
      </c>
      <c r="CA30" s="155" t="str">
        <f ca="1">IF(celkem_formaci&gt;=$D30,IF($O30&gt;=CA$9,INDIRECT("'"&amp;data!$B169&amp;"'!"&amp;$AO$8&amp;CA$10,TRUE),""),"")</f>
        <v/>
      </c>
      <c r="CB30" s="155" t="str">
        <f ca="1">IF(celkem_formaci&gt;=$D30,IF($O30&gt;=CB$9,INDIRECT("'"&amp;data!$B169&amp;"'!"&amp;$AN$8&amp;CB$10,TRUE),""),"")</f>
        <v/>
      </c>
      <c r="CC30" s="155" t="str">
        <f ca="1">IF(celkem_formaci&gt;=$D30,IF($O30&gt;=CC$9,INDIRECT("'"&amp;data!$B169&amp;"'!"&amp;$AO$8&amp;CC$10,TRUE),""),"")</f>
        <v/>
      </c>
      <c r="CD30" s="155" t="str">
        <f ca="1">IF(celkem_formaci&gt;=$D30,IF($O30&gt;=CD$9,INDIRECT("'"&amp;data!$B169&amp;"'!"&amp;$AN$8&amp;CD$10,TRUE),""),"")</f>
        <v/>
      </c>
      <c r="CE30" s="155" t="str">
        <f ca="1">IF(celkem_formaci&gt;=$D30,IF($O30&gt;=CE$9,INDIRECT("'"&amp;data!$B169&amp;"'!"&amp;$AO$8&amp;CE$10,TRUE),""),"")</f>
        <v/>
      </c>
      <c r="CF30" s="155" t="str">
        <f ca="1">IF(celkem_formaci&gt;=$D30,IF($O30&gt;=CF$9,INDIRECT("'"&amp;data!$B169&amp;"'!"&amp;$AN$8&amp;CF$10,TRUE),""),"")</f>
        <v/>
      </c>
      <c r="CG30" s="155" t="str">
        <f ca="1">IF(celkem_formaci&gt;=$D30,IF($O30&gt;=CG$9,INDIRECT("'"&amp;data!$B169&amp;"'!"&amp;$AO$8&amp;CG$10,TRUE),""),"")</f>
        <v/>
      </c>
      <c r="CH30" s="155" t="str">
        <f ca="1">IF(celkem_formaci&gt;=$D30,IF($O30&gt;=CH$9,INDIRECT("'"&amp;data!$B169&amp;"'!"&amp;$AN$8&amp;CH$10,TRUE),""),"")</f>
        <v/>
      </c>
      <c r="CI30" s="155" t="str">
        <f ca="1">IF(celkem_formaci&gt;=$D30,IF($O30&gt;=CI$9,INDIRECT("'"&amp;data!$B169&amp;"'!"&amp;$AO$8&amp;CI$10,TRUE),""),"")</f>
        <v/>
      </c>
      <c r="CJ30" s="155" t="str">
        <f ca="1">IF(celkem_formaci&gt;=$D30,IF($O30&gt;=CJ$9,INDIRECT("'"&amp;data!$B169&amp;"'!"&amp;$AN$8&amp;CJ$10,TRUE),""),"")</f>
        <v/>
      </c>
      <c r="CK30" s="179" t="str">
        <f ca="1">IF(celkem_formaci&gt;=$D30,IF($O30&gt;=CK$9,INDIRECT("'"&amp;data!$B169&amp;"'!"&amp;$AO$8&amp;CK$10,TRUE),""),"")</f>
        <v/>
      </c>
      <c r="CL30" s="178" t="str">
        <f ca="1">IF(celkem_formaci&gt;=$D30,IF($O30&gt;=CL$9,INDIRECT("'"&amp;data!$B169&amp;"'!"&amp;$AP$8&amp;CL$10,TRUE),""),"")</f>
        <v/>
      </c>
      <c r="CM30" s="155" t="str">
        <f ca="1">IF(celkem_formaci&gt;=$D30,IF($O30&gt;=CM$9,INDIRECT("'"&amp;data!$B169&amp;"'!"&amp;$AP$8&amp;CM$10,TRUE),""),"")</f>
        <v/>
      </c>
      <c r="CN30" s="155" t="str">
        <f ca="1">IF(celkem_formaci&gt;=$D30,IF($O30&gt;=CN$9,INDIRECT("'"&amp;data!$B169&amp;"'!"&amp;$AP$8&amp;CN$10,TRUE),""),"")</f>
        <v/>
      </c>
      <c r="CO30" s="155" t="str">
        <f ca="1">IF(celkem_formaci&gt;=$D30,IF($O30&gt;=CO$9,INDIRECT("'"&amp;data!$B169&amp;"'!"&amp;$AP$8&amp;CO$10,TRUE),""),"")</f>
        <v/>
      </c>
      <c r="CP30" s="155" t="str">
        <f ca="1">IF(celkem_formaci&gt;=$D30,IF($O30&gt;=CP$9,INDIRECT("'"&amp;data!$B169&amp;"'!"&amp;$AP$8&amp;CP$10,TRUE),""),"")</f>
        <v/>
      </c>
      <c r="CQ30" s="155" t="str">
        <f ca="1">IF(celkem_formaci&gt;=$D30,IF($O30&gt;=CQ$9,INDIRECT("'"&amp;data!$B169&amp;"'!"&amp;$AP$8&amp;CQ$10,TRUE),""),"")</f>
        <v/>
      </c>
      <c r="CR30" s="155" t="str">
        <f ca="1">IF(celkem_formaci&gt;=$D30,IF($O30&gt;=CR$9,INDIRECT("'"&amp;data!$B169&amp;"'!"&amp;$AP$8&amp;CR$10,TRUE),""),"")</f>
        <v/>
      </c>
      <c r="CS30" s="155" t="str">
        <f ca="1">IF(celkem_formaci&gt;=$D30,IF($O30&gt;=CS$9,INDIRECT("'"&amp;data!$B169&amp;"'!"&amp;$AP$8&amp;CS$10,TRUE),""),"")</f>
        <v/>
      </c>
      <c r="CT30" s="155" t="str">
        <f ca="1">IF(celkem_formaci&gt;=$D30,IF($O30&gt;=CT$9,INDIRECT("'"&amp;data!$B169&amp;"'!"&amp;$AP$8&amp;CT$10,TRUE),""),"")</f>
        <v/>
      </c>
      <c r="CU30" s="155" t="str">
        <f ca="1">IF(celkem_formaci&gt;=$D30,IF($O30&gt;=CU$9,INDIRECT("'"&amp;data!$B169&amp;"'!"&amp;$AP$8&amp;CU$10,TRUE),""),"")</f>
        <v/>
      </c>
      <c r="CV30" s="155" t="str">
        <f ca="1">IF(celkem_formaci&gt;=$D30,IF($O30&gt;=CV$9,INDIRECT("'"&amp;data!$B169&amp;"'!"&amp;$AP$8&amp;CV$10,TRUE),""),"")</f>
        <v/>
      </c>
      <c r="CW30" s="155" t="str">
        <f ca="1">IF(celkem_formaci&gt;=$D30,IF($O30&gt;=CW$9,INDIRECT("'"&amp;data!$B169&amp;"'!"&amp;$AP$8&amp;CW$10,TRUE),""),"")</f>
        <v/>
      </c>
      <c r="CX30" s="155" t="str">
        <f ca="1">IF(celkem_formaci&gt;=$D30,IF($O30&gt;=CX$9,INDIRECT("'"&amp;data!$B169&amp;"'!"&amp;$AP$8&amp;CX$10,TRUE),""),"")</f>
        <v/>
      </c>
      <c r="CY30" s="155" t="str">
        <f ca="1">IF(celkem_formaci&gt;=$D30,IF($O30&gt;=CY$9,INDIRECT("'"&amp;data!$B169&amp;"'!"&amp;$AP$8&amp;CY$10,TRUE),""),"")</f>
        <v/>
      </c>
      <c r="CZ30" s="155" t="str">
        <f ca="1">IF(celkem_formaci&gt;=$D30,IF($O30&gt;=CZ$9,INDIRECT("'"&amp;data!$B169&amp;"'!"&amp;$AP$8&amp;CZ$10,TRUE),""),"")</f>
        <v/>
      </c>
      <c r="DA30" s="155" t="str">
        <f ca="1">IF(celkem_formaci&gt;=$D30,IF($O30&gt;=DA$9,INDIRECT("'"&amp;data!$B169&amp;"'!"&amp;$AP$8&amp;DA$10,TRUE),""),"")</f>
        <v/>
      </c>
      <c r="DB30" s="155" t="str">
        <f ca="1">IF(celkem_formaci&gt;=$D30,IF($O30&gt;=DB$9,INDIRECT("'"&amp;data!$B169&amp;"'!"&amp;$AP$8&amp;DB$10,TRUE),""),"")</f>
        <v/>
      </c>
      <c r="DC30" s="155" t="str">
        <f ca="1">IF(celkem_formaci&gt;=$D30,IF($O30&gt;=DC$9,INDIRECT("'"&amp;data!$B169&amp;"'!"&amp;$AP$8&amp;DC$10,TRUE),""),"")</f>
        <v/>
      </c>
      <c r="DD30" s="155" t="str">
        <f ca="1">IF(celkem_formaci&gt;=$D30,IF($O30&gt;=DD$9,INDIRECT("'"&amp;data!$B169&amp;"'!"&amp;$AP$8&amp;DD$10,TRUE),""),"")</f>
        <v/>
      </c>
      <c r="DE30" s="155" t="str">
        <f ca="1">IF(celkem_formaci&gt;=$D30,IF($O30&gt;=DE$9,INDIRECT("'"&amp;data!$B169&amp;"'!"&amp;$AP$8&amp;DE$10,TRUE),""),"")</f>
        <v/>
      </c>
      <c r="DF30" s="155" t="str">
        <f ca="1">IF(celkem_formaci&gt;=$D30,IF($O30&gt;=DF$9,INDIRECT("'"&amp;data!$B169&amp;"'!"&amp;$AP$8&amp;DF$10,TRUE),""),"")</f>
        <v/>
      </c>
      <c r="DG30" s="155" t="str">
        <f ca="1">IF(celkem_formaci&gt;=$D30,IF($O30&gt;=DG$9,INDIRECT("'"&amp;data!$B169&amp;"'!"&amp;$AP$8&amp;DG$10,TRUE),""),"")</f>
        <v/>
      </c>
      <c r="DH30" s="155" t="str">
        <f ca="1">IF(celkem_formaci&gt;=$D30,IF($O30&gt;=DH$9,INDIRECT("'"&amp;data!$B169&amp;"'!"&amp;$AP$8&amp;DH$10,TRUE),""),"")</f>
        <v/>
      </c>
      <c r="DI30" s="155" t="str">
        <f ca="1">IF(celkem_formaci&gt;=$D30,IF($O30&gt;=DI$9,INDIRECT("'"&amp;data!$B169&amp;"'!"&amp;$AP$8&amp;DI$10,TRUE),""),"")</f>
        <v/>
      </c>
      <c r="DJ30" s="179" t="str">
        <f ca="1">IF(celkem_formaci&gt;=$D30,IF($O30&gt;=DJ$9,INDIRECT("'"&amp;data!$B169&amp;"'!"&amp;$AP$8&amp;DJ$10,TRUE),""),"")</f>
        <v/>
      </c>
      <c r="DK30" s="178" t="str">
        <f ca="1">IF(celkem_formaci&gt;=$D30,IF($O30&gt;=DK$9,INDIRECT("'"&amp;data!$B169&amp;"'!"&amp;$AQ$8&amp;DK$10,TRUE),""),"")</f>
        <v/>
      </c>
      <c r="DL30" s="155" t="str">
        <f ca="1">IF(celkem_formaci&gt;=$D30,IF($O30&gt;=DL$9,INDIRECT("'"&amp;data!$B169&amp;"'!"&amp;$AQ$8&amp;DL$10,TRUE),""),"")</f>
        <v/>
      </c>
      <c r="DM30" s="155" t="str">
        <f ca="1">IF(celkem_formaci&gt;=$D30,IF($O30&gt;=DM$9,INDIRECT("'"&amp;data!$B169&amp;"'!"&amp;$AQ$8&amp;DM$10,TRUE),""),"")</f>
        <v/>
      </c>
      <c r="DN30" s="155" t="str">
        <f ca="1">IF(celkem_formaci&gt;=$D30,IF($O30&gt;=DN$9,INDIRECT("'"&amp;data!$B169&amp;"'!"&amp;$AQ$8&amp;DN$10,TRUE),""),"")</f>
        <v/>
      </c>
      <c r="DO30" s="155" t="str">
        <f ca="1">IF(celkem_formaci&gt;=$D30,IF($O30&gt;=DO$9,INDIRECT("'"&amp;data!$B169&amp;"'!"&amp;$AQ$8&amp;DO$10,TRUE),""),"")</f>
        <v/>
      </c>
      <c r="DP30" s="155" t="str">
        <f ca="1">IF(celkem_formaci&gt;=$D30,IF($O30&gt;=DP$9,INDIRECT("'"&amp;data!$B169&amp;"'!"&amp;$AQ$8&amp;DP$10,TRUE),""),"")</f>
        <v/>
      </c>
      <c r="DQ30" s="155" t="str">
        <f ca="1">IF(celkem_formaci&gt;=$D30,IF($O30&gt;=DQ$9,INDIRECT("'"&amp;data!$B169&amp;"'!"&amp;$AQ$8&amp;DQ$10,TRUE),""),"")</f>
        <v/>
      </c>
      <c r="DR30" s="155" t="str">
        <f ca="1">IF(celkem_formaci&gt;=$D30,IF($O30&gt;=DR$9,INDIRECT("'"&amp;data!$B169&amp;"'!"&amp;$AQ$8&amp;DR$10,TRUE),""),"")</f>
        <v/>
      </c>
      <c r="DS30" s="155" t="str">
        <f ca="1">IF(celkem_formaci&gt;=$D30,IF($O30&gt;=DS$9,INDIRECT("'"&amp;data!$B169&amp;"'!"&amp;$AQ$8&amp;DS$10,TRUE),""),"")</f>
        <v/>
      </c>
      <c r="DT30" s="155" t="str">
        <f ca="1">IF(celkem_formaci&gt;=$D30,IF($O30&gt;=DT$9,INDIRECT("'"&amp;data!$B169&amp;"'!"&amp;$AQ$8&amp;DT$10,TRUE),""),"")</f>
        <v/>
      </c>
      <c r="DU30" s="155" t="str">
        <f ca="1">IF(celkem_formaci&gt;=$D30,IF($O30&gt;=DU$9,INDIRECT("'"&amp;data!$B169&amp;"'!"&amp;$AQ$8&amp;DU$10,TRUE),""),"")</f>
        <v/>
      </c>
      <c r="DV30" s="155" t="str">
        <f ca="1">IF(celkem_formaci&gt;=$D30,IF($O30&gt;=DV$9,INDIRECT("'"&amp;data!$B169&amp;"'!"&amp;$AQ$8&amp;DV$10,TRUE),""),"")</f>
        <v/>
      </c>
      <c r="DW30" s="155" t="str">
        <f ca="1">IF(celkem_formaci&gt;=$D30,IF($O30&gt;=DW$9,INDIRECT("'"&amp;data!$B169&amp;"'!"&amp;$AQ$8&amp;DW$10,TRUE),""),"")</f>
        <v/>
      </c>
      <c r="DX30" s="155" t="str">
        <f ca="1">IF(celkem_formaci&gt;=$D30,IF($O30&gt;=DX$9,INDIRECT("'"&amp;data!$B169&amp;"'!"&amp;$AQ$8&amp;DX$10,TRUE),""),"")</f>
        <v/>
      </c>
      <c r="DY30" s="155" t="str">
        <f ca="1">IF(celkem_formaci&gt;=$D30,IF($O30&gt;=DY$9,INDIRECT("'"&amp;data!$B169&amp;"'!"&amp;$AQ$8&amp;DY$10,TRUE),""),"")</f>
        <v/>
      </c>
      <c r="DZ30" s="155" t="str">
        <f ca="1">IF(celkem_formaci&gt;=$D30,IF($O30&gt;=DZ$9,INDIRECT("'"&amp;data!$B169&amp;"'!"&amp;$AQ$8&amp;DZ$10,TRUE),""),"")</f>
        <v/>
      </c>
      <c r="EA30" s="155" t="str">
        <f ca="1">IF(celkem_formaci&gt;=$D30,IF($O30&gt;=EA$9,INDIRECT("'"&amp;data!$B169&amp;"'!"&amp;$AQ$8&amp;EA$10,TRUE),""),"")</f>
        <v/>
      </c>
      <c r="EB30" s="155" t="str">
        <f ca="1">IF(celkem_formaci&gt;=$D30,IF($O30&gt;=EB$9,INDIRECT("'"&amp;data!$B169&amp;"'!"&amp;$AQ$8&amp;EB$10,TRUE),""),"")</f>
        <v/>
      </c>
      <c r="EC30" s="155" t="str">
        <f ca="1">IF(celkem_formaci&gt;=$D30,IF($O30&gt;=EC$9,INDIRECT("'"&amp;data!$B169&amp;"'!"&amp;$AQ$8&amp;EC$10,TRUE),""),"")</f>
        <v/>
      </c>
      <c r="ED30" s="155" t="str">
        <f ca="1">IF(celkem_formaci&gt;=$D30,IF($O30&gt;=ED$9,INDIRECT("'"&amp;data!$B169&amp;"'!"&amp;$AQ$8&amp;ED$10,TRUE),""),"")</f>
        <v/>
      </c>
      <c r="EE30" s="155" t="str">
        <f ca="1">IF(celkem_formaci&gt;=$D30,IF($O30&gt;=EE$9,INDIRECT("'"&amp;data!$B169&amp;"'!"&amp;$AQ$8&amp;EE$10,TRUE),""),"")</f>
        <v/>
      </c>
      <c r="EF30" s="155" t="str">
        <f ca="1">IF(celkem_formaci&gt;=$D30,IF($O30&gt;=EF$9,INDIRECT("'"&amp;data!$B169&amp;"'!"&amp;$AQ$8&amp;EF$10,TRUE),""),"")</f>
        <v/>
      </c>
      <c r="EG30" s="155" t="str">
        <f ca="1">IF(celkem_formaci&gt;=$D30,IF($O30&gt;=EG$9,INDIRECT("'"&amp;data!$B169&amp;"'!"&amp;$AQ$8&amp;EG$10,TRUE),""),"")</f>
        <v/>
      </c>
      <c r="EH30" s="155" t="str">
        <f ca="1">IF(celkem_formaci&gt;=$D30,IF($O30&gt;=EH$9,INDIRECT("'"&amp;data!$B169&amp;"'!"&amp;$AQ$8&amp;EH$10,TRUE),""),"")</f>
        <v/>
      </c>
      <c r="EI30" s="179" t="str">
        <f ca="1">IF(celkem_formaci&gt;=$D30,IF($O30&gt;=EI$9,INDIRECT("'"&amp;data!$B169&amp;"'!"&amp;$AQ$8&amp;EI$10,TRUE),""),"")</f>
        <v/>
      </c>
      <c r="EJ30" s="177" t="str">
        <f t="shared" si="142"/>
        <v/>
      </c>
      <c r="EK30" s="155" t="str">
        <f t="shared" si="143"/>
        <v/>
      </c>
      <c r="EL30" s="155" t="str">
        <f t="shared" si="144"/>
        <v/>
      </c>
      <c r="EM30" s="155" t="str">
        <f t="shared" si="145"/>
        <v/>
      </c>
      <c r="EN30" s="155" t="str">
        <f t="shared" si="146"/>
        <v/>
      </c>
      <c r="EO30" s="155" t="str">
        <f t="shared" si="147"/>
        <v/>
      </c>
      <c r="EP30" s="155" t="str">
        <f t="shared" si="148"/>
        <v/>
      </c>
      <c r="EQ30" s="155" t="str">
        <f t="shared" si="149"/>
        <v/>
      </c>
      <c r="ER30" s="155" t="str">
        <f t="shared" si="150"/>
        <v/>
      </c>
      <c r="ES30" s="155" t="str">
        <f t="shared" si="151"/>
        <v/>
      </c>
      <c r="ET30" s="155" t="str">
        <f t="shared" si="152"/>
        <v/>
      </c>
      <c r="EU30" s="155" t="str">
        <f t="shared" si="153"/>
        <v/>
      </c>
      <c r="EV30" s="155" t="str">
        <f t="shared" si="154"/>
        <v/>
      </c>
      <c r="EW30" s="155" t="str">
        <f t="shared" si="155"/>
        <v/>
      </c>
      <c r="EX30" s="155" t="str">
        <f t="shared" si="156"/>
        <v/>
      </c>
      <c r="EY30" s="155" t="str">
        <f t="shared" si="157"/>
        <v/>
      </c>
      <c r="EZ30" s="155" t="str">
        <f t="shared" si="158"/>
        <v/>
      </c>
      <c r="FA30" s="155" t="str">
        <f t="shared" si="159"/>
        <v/>
      </c>
      <c r="FB30" s="155" t="str">
        <f t="shared" si="160"/>
        <v/>
      </c>
      <c r="FC30" s="155" t="str">
        <f t="shared" si="161"/>
        <v/>
      </c>
      <c r="FD30" s="155" t="str">
        <f t="shared" si="162"/>
        <v/>
      </c>
      <c r="FE30" s="155" t="str">
        <f t="shared" si="163"/>
        <v/>
      </c>
      <c r="FF30" s="155" t="str">
        <f t="shared" si="164"/>
        <v/>
      </c>
      <c r="FG30" s="155" t="str">
        <f t="shared" si="165"/>
        <v/>
      </c>
      <c r="FH30" s="180" t="str">
        <f t="shared" si="166"/>
        <v/>
      </c>
      <c r="FI30" s="181" t="str">
        <f t="shared" si="128"/>
        <v/>
      </c>
      <c r="FJ30" s="135"/>
    </row>
    <row r="31" spans="2:166" ht="15" thickBot="1" x14ac:dyDescent="0.35">
      <c r="B31" s="128" t="str">
        <f ca="1">IF(celkem_formaci&gt;=D31,IF(AND((INDIRECT("'"&amp;data!B170&amp;"'!"&amp;ADDRESS(ROW('Přihláška č. 1'!$F$8),COLUMN('Přihláška č. 1'!$F$8),4),TRUE))=list_ok,COUNTIF(AA31:CK31,0)=0),"OK","ERR"),"")</f>
        <v/>
      </c>
      <c r="C31" s="255" t="str">
        <f t="shared" si="167"/>
        <v>...20!</v>
      </c>
      <c r="D31" s="128">
        <v>20</v>
      </c>
      <c r="E31" s="250" t="str">
        <f t="shared" si="84"/>
        <v/>
      </c>
      <c r="F31" s="201"/>
      <c r="G31" s="200"/>
      <c r="H31" s="204"/>
      <c r="I31" s="156" t="str">
        <f t="shared" si="129"/>
        <v/>
      </c>
      <c r="J31" s="155" t="str">
        <f t="shared" si="130"/>
        <v/>
      </c>
      <c r="K31" s="159"/>
      <c r="L31" s="243" t="str" cm="1">
        <f t="array" aca="1" ref="L31" ca="1">IF(celkem_formaci&gt;=D31,INDIRECT("'"&amp;data!B170&amp;"'!"&amp;ADDRESS(ROW('Přihláška č. 1'!$D$12),COLUMN('Přihláška č. 1'!$D$12),4),TRUE),"")</f>
        <v/>
      </c>
      <c r="M31" s="157" t="str">
        <f t="shared" si="131"/>
        <v/>
      </c>
      <c r="N31" s="158" t="str">
        <f t="shared" si="132"/>
        <v/>
      </c>
      <c r="O31" s="178" t="str" cm="1">
        <f t="array" aca="1" ref="O31" ca="1">IF(celkem_formaci&gt;=D31,INDIRECT("'"&amp;data!B170&amp;"'!"&amp;ADDRESS(ROW('Přihláška č. 1'!$D$6),COLUMN('Přihláška č. 1'!$D$6),4),TRUE),"")</f>
        <v/>
      </c>
      <c r="P31" s="155" t="str">
        <f ca="1">IF(celkem_formaci&gt;=D31,COUNTIF(INDIRECT("'"&amp;data!B170&amp;"'!"&amp;ADDRESS(ROW('Přihláška č. 1'!$E$9),COLUMN('Přihláška č. 1'!$E$9),4),TRUE),"*")+COUNTIF(INDIRECT("'"&amp;data!B170&amp;"'!"&amp;ADDRESS(ROW('Přihláška č. 1'!$E$10),COLUMN('Přihláška č. 1'!$E$10),4),TRUE),"*"),"")</f>
        <v/>
      </c>
      <c r="Q31" s="155" t="str">
        <f t="shared" si="133"/>
        <v/>
      </c>
      <c r="R31" s="155" t="str">
        <f t="shared" si="134"/>
        <v/>
      </c>
      <c r="S31" s="179" t="str">
        <f t="shared" si="135"/>
        <v/>
      </c>
      <c r="T31" s="178" t="str" cm="1">
        <f t="array" aca="1" ref="T31" ca="1">IF(celkem_formaci&gt;=D31,INDIRECT("'"&amp;data!B170&amp;"'!"&amp;ADDRESS(ROW('Přihláška č. 1'!$D$4),COLUMN('Přihláška č. 1'!$D$4),4),TRUE),"")</f>
        <v/>
      </c>
      <c r="U31" s="155" t="str" cm="1">
        <f t="array" aca="1" ref="U31" ca="1">IF(celkem_formaci&gt;=D31,INDIRECT("'"&amp;data!B170&amp;"'!"&amp;ADDRESS(ROW('Přihláška č. 1'!$D$13),COLUMN('Přihláška č. 1'!$D$13),4),TRUE),"")</f>
        <v/>
      </c>
      <c r="V31" s="155" t="str" cm="1">
        <f t="array" aca="1" ref="V31" ca="1">IF(celkem_formaci&gt;=D31,INDIRECT("'"&amp;data!B170&amp;"'!"&amp;ADDRESS(ROW('Přihláška č. 1'!$D$5),COLUMN('Přihláška č. 1'!$D$5),4),TRUE),"")</f>
        <v/>
      </c>
      <c r="W31" s="155" t="str">
        <f ca="1">IF(celkem_formaci&gt;=D31,IF(INDIRECT("'"&amp;data!B170&amp;"'!"&amp;ADDRESS(ROW('Přihláška č. 1'!$D$8),COLUMN('Přihláška č. 1'!$D$8),4),TRUE)="","",INDIRECT("'"&amp;data!B170&amp;"'!"&amp;ADDRESS(ROW('Přihláška č. 1'!$D$8),COLUMN('Přihláška č. 1'!$D$8),4),TRUE)),"")</f>
        <v/>
      </c>
      <c r="X31" s="184" t="str">
        <f ca="1">IF(celkem_formaci&gt;=D31,INDIRECT("'"&amp;data!B170&amp;"'!"&amp;ADDRESS(ROW('Přihláška č. 1'!$D$7),COLUMN('Přihláška č. 1'!$D$7),4),TRUE)/60,"")</f>
        <v/>
      </c>
      <c r="Y31" s="182"/>
      <c r="Z31" s="175"/>
      <c r="AA31" s="178" t="str">
        <f ca="1">IF(celkem_formaci&gt;=D31,IF(P31&gt;=1,INDIRECT("'"&amp;data!B170&amp;"'!"&amp;ADDRESS(ROW('Přihláška č. 1'!$E$9),COLUMN('Přihláška č. 1'!$E$9),4),TRUE),""),"")</f>
        <v/>
      </c>
      <c r="AB31" s="155" t="str" cm="1">
        <f t="array" aca="1" ref="AB31" ca="1">IF(celkem_formaci&gt;=D31,IF(P31&gt;=2,INDIRECT("'"&amp;data!B170&amp;"'!"&amp;ADDRESS(ROW('Přihláška č. 1'!$E$10),COLUMN('Přihláška č. 1'!$E$10),4),TRUE),""),"")</f>
        <v/>
      </c>
      <c r="AC31" s="155" t="str">
        <f t="shared" si="136"/>
        <v/>
      </c>
      <c r="AD31" s="179" t="str">
        <f t="shared" si="137"/>
        <v/>
      </c>
      <c r="AE31" s="178" t="str">
        <f t="shared" si="94"/>
        <v/>
      </c>
      <c r="AF31" s="155" t="str">
        <f t="shared" si="138"/>
        <v/>
      </c>
      <c r="AG31" s="155" t="str">
        <f t="shared" si="139"/>
        <v/>
      </c>
      <c r="AH31" s="155" t="str">
        <f t="shared" si="97"/>
        <v/>
      </c>
      <c r="AI31" s="155" t="str">
        <f t="shared" si="140"/>
        <v/>
      </c>
      <c r="AJ31" s="180" t="str">
        <f t="shared" si="141"/>
        <v/>
      </c>
      <c r="AK31" s="155" t="str">
        <f t="shared" si="100"/>
        <v/>
      </c>
      <c r="AL31" s="155" t="str">
        <f t="shared" si="101"/>
        <v/>
      </c>
      <c r="AM31" s="186" t="str">
        <f t="shared" si="102"/>
        <v/>
      </c>
      <c r="AN31" s="178" t="str">
        <f ca="1">IF(celkem_formaci&gt;=$D31,IF($O31&gt;=AN$9,INDIRECT("'"&amp;data!$B170&amp;"'!"&amp;$AN$8&amp;AN$10,TRUE),""),"")</f>
        <v/>
      </c>
      <c r="AO31" s="155" t="str">
        <f ca="1">IF(celkem_formaci&gt;=$D31,IF($O31&gt;=AO$9,INDIRECT("'"&amp;data!$B170&amp;"'!"&amp;$AO$8&amp;AO$10,TRUE),""),"")</f>
        <v/>
      </c>
      <c r="AP31" s="155" t="str">
        <f ca="1">IF(celkem_formaci&gt;=$D31,IF($O31&gt;=AP$9,INDIRECT("'"&amp;data!$B170&amp;"'!"&amp;$AN$8&amp;AP$10,TRUE),""),"")</f>
        <v/>
      </c>
      <c r="AQ31" s="155" t="str">
        <f ca="1">IF(celkem_formaci&gt;=$D31,IF($O31&gt;=AQ$9,INDIRECT("'"&amp;data!$B170&amp;"'!"&amp;$AO$8&amp;AQ$10,TRUE),""),"")</f>
        <v/>
      </c>
      <c r="AR31" s="155" t="str">
        <f ca="1">IF(celkem_formaci&gt;=$D31,IF($O31&gt;=AR$9,INDIRECT("'"&amp;data!$B170&amp;"'!"&amp;$AN$8&amp;AR$10,TRUE),""),"")</f>
        <v/>
      </c>
      <c r="AS31" s="155" t="str">
        <f ca="1">IF(celkem_formaci&gt;=$D31,IF($O31&gt;=AS$9,INDIRECT("'"&amp;data!$B170&amp;"'!"&amp;$AO$8&amp;AS$10,TRUE),""),"")</f>
        <v/>
      </c>
      <c r="AT31" s="155" t="str">
        <f ca="1">IF(celkem_formaci&gt;=$D31,IF($O31&gt;=AT$9,INDIRECT("'"&amp;data!$B170&amp;"'!"&amp;$AN$8&amp;AT$10,TRUE),""),"")</f>
        <v/>
      </c>
      <c r="AU31" s="155" t="str">
        <f ca="1">IF(celkem_formaci&gt;=$D31,IF($O31&gt;=AU$9,INDIRECT("'"&amp;data!$B170&amp;"'!"&amp;$AO$8&amp;AU$10,TRUE),""),"")</f>
        <v/>
      </c>
      <c r="AV31" s="155" t="str">
        <f ca="1">IF(celkem_formaci&gt;=$D31,IF($O31&gt;=AV$9,INDIRECT("'"&amp;data!$B170&amp;"'!"&amp;$AN$8&amp;AV$10,TRUE),""),"")</f>
        <v/>
      </c>
      <c r="AW31" s="155" t="str">
        <f ca="1">IF(celkem_formaci&gt;=$D31,IF($O31&gt;=AW$9,INDIRECT("'"&amp;data!$B170&amp;"'!"&amp;$AO$8&amp;AW$10,TRUE),""),"")</f>
        <v/>
      </c>
      <c r="AX31" s="155" t="str">
        <f ca="1">IF(celkem_formaci&gt;=$D31,IF($O31&gt;=AX$9,INDIRECT("'"&amp;data!$B170&amp;"'!"&amp;$AN$8&amp;AX$10,TRUE),""),"")</f>
        <v/>
      </c>
      <c r="AY31" s="155" t="str">
        <f ca="1">IF(celkem_formaci&gt;=$D31,IF($O31&gt;=AY$9,INDIRECT("'"&amp;data!$B170&amp;"'!"&amp;$AO$8&amp;AY$10,TRUE),""),"")</f>
        <v/>
      </c>
      <c r="AZ31" s="155" t="str">
        <f ca="1">IF(celkem_formaci&gt;=$D31,IF($O31&gt;=AZ$9,INDIRECT("'"&amp;data!$B170&amp;"'!"&amp;$AN$8&amp;AZ$10,TRUE),""),"")</f>
        <v/>
      </c>
      <c r="BA31" s="155" t="str">
        <f ca="1">IF(celkem_formaci&gt;=$D31,IF($O31&gt;=BA$9,INDIRECT("'"&amp;data!$B170&amp;"'!"&amp;$AO$8&amp;BA$10,TRUE),""),"")</f>
        <v/>
      </c>
      <c r="BB31" s="155" t="str">
        <f ca="1">IF(celkem_formaci&gt;=$D31,IF($O31&gt;=BB$9,INDIRECT("'"&amp;data!$B170&amp;"'!"&amp;$AN$8&amp;BB$10,TRUE),""),"")</f>
        <v/>
      </c>
      <c r="BC31" s="155" t="str">
        <f ca="1">IF(celkem_formaci&gt;=$D31,IF($O31&gt;=BC$9,INDIRECT("'"&amp;data!$B170&amp;"'!"&amp;$AO$8&amp;BC$10,TRUE),""),"")</f>
        <v/>
      </c>
      <c r="BD31" s="155" t="str">
        <f ca="1">IF(celkem_formaci&gt;=$D31,IF($O31&gt;=BD$9,INDIRECT("'"&amp;data!$B170&amp;"'!"&amp;$AN$8&amp;BD$10,TRUE),""),"")</f>
        <v/>
      </c>
      <c r="BE31" s="155" t="str">
        <f ca="1">IF(celkem_formaci&gt;=$D31,IF($O31&gt;=BE$9,INDIRECT("'"&amp;data!$B170&amp;"'!"&amp;$AO$8&amp;BE$10,TRUE),""),"")</f>
        <v/>
      </c>
      <c r="BF31" s="155" t="str">
        <f ca="1">IF(celkem_formaci&gt;=$D31,IF($O31&gt;=BF$9,INDIRECT("'"&amp;data!$B170&amp;"'!"&amp;$AN$8&amp;BF$10,TRUE),""),"")</f>
        <v/>
      </c>
      <c r="BG31" s="155" t="str">
        <f ca="1">IF(celkem_formaci&gt;=$D31,IF($O31&gt;=BG$9,INDIRECT("'"&amp;data!$B170&amp;"'!"&amp;$AO$8&amp;BG$10,TRUE),""),"")</f>
        <v/>
      </c>
      <c r="BH31" s="155" t="str">
        <f ca="1">IF(celkem_formaci&gt;=$D31,IF($O31&gt;=BH$9,INDIRECT("'"&amp;data!$B170&amp;"'!"&amp;$AN$8&amp;BH$10,TRUE),""),"")</f>
        <v/>
      </c>
      <c r="BI31" s="155" t="str">
        <f ca="1">IF(celkem_formaci&gt;=$D31,IF($O31&gt;=BI$9,INDIRECT("'"&amp;data!$B170&amp;"'!"&amp;$AO$8&amp;BI$10,TRUE),""),"")</f>
        <v/>
      </c>
      <c r="BJ31" s="155" t="str">
        <f ca="1">IF(celkem_formaci&gt;=$D31,IF($O31&gt;=BJ$9,INDIRECT("'"&amp;data!$B170&amp;"'!"&amp;$AN$8&amp;BJ$10,TRUE),""),"")</f>
        <v/>
      </c>
      <c r="BK31" s="155" t="str">
        <f ca="1">IF(celkem_formaci&gt;=$D31,IF($O31&gt;=BK$9,INDIRECT("'"&amp;data!$B170&amp;"'!"&amp;$AO$8&amp;BK$10,TRUE),""),"")</f>
        <v/>
      </c>
      <c r="BL31" s="155" t="str">
        <f ca="1">IF(celkem_formaci&gt;=$D31,IF($O31&gt;=BL$9,INDIRECT("'"&amp;data!$B170&amp;"'!"&amp;$AN$8&amp;BL$10,TRUE),""),"")</f>
        <v/>
      </c>
      <c r="BM31" s="155" t="str">
        <f ca="1">IF(celkem_formaci&gt;=$D31,IF($O31&gt;=BM$9,INDIRECT("'"&amp;data!$B170&amp;"'!"&amp;$AO$8&amp;BM$10,TRUE),""),"")</f>
        <v/>
      </c>
      <c r="BN31" s="155" t="str">
        <f ca="1">IF(celkem_formaci&gt;=$D31,IF($O31&gt;=BN$9,INDIRECT("'"&amp;data!$B170&amp;"'!"&amp;$AN$8&amp;BN$10,TRUE),""),"")</f>
        <v/>
      </c>
      <c r="BO31" s="155" t="str">
        <f ca="1">IF(celkem_formaci&gt;=$D31,IF($O31&gt;=BO$9,INDIRECT("'"&amp;data!$B170&amp;"'!"&amp;$AO$8&amp;BO$10,TRUE),""),"")</f>
        <v/>
      </c>
      <c r="BP31" s="155" t="str">
        <f ca="1">IF(celkem_formaci&gt;=$D31,IF($O31&gt;=BP$9,INDIRECT("'"&amp;data!$B170&amp;"'!"&amp;$AN$8&amp;BP$10,TRUE),""),"")</f>
        <v/>
      </c>
      <c r="BQ31" s="155" t="str">
        <f ca="1">IF(celkem_formaci&gt;=$D31,IF($O31&gt;=BQ$9,INDIRECT("'"&amp;data!$B170&amp;"'!"&amp;$AO$8&amp;BQ$10,TRUE),""),"")</f>
        <v/>
      </c>
      <c r="BR31" s="155" t="str">
        <f ca="1">IF(celkem_formaci&gt;=$D31,IF($O31&gt;=BR$9,INDIRECT("'"&amp;data!$B170&amp;"'!"&amp;$AN$8&amp;BR$10,TRUE),""),"")</f>
        <v/>
      </c>
      <c r="BS31" s="155" t="str">
        <f ca="1">IF(celkem_formaci&gt;=$D31,IF($O31&gt;=BS$9,INDIRECT("'"&amp;data!$B170&amp;"'!"&amp;$AO$8&amp;BS$10,TRUE),""),"")</f>
        <v/>
      </c>
      <c r="BT31" s="155" t="str">
        <f ca="1">IF(celkem_formaci&gt;=$D31,IF($O31&gt;=BT$9,INDIRECT("'"&amp;data!$B170&amp;"'!"&amp;$AN$8&amp;BT$10,TRUE),""),"")</f>
        <v/>
      </c>
      <c r="BU31" s="155" t="str">
        <f ca="1">IF(celkem_formaci&gt;=$D31,IF($O31&gt;=BU$9,INDIRECT("'"&amp;data!$B170&amp;"'!"&amp;$AO$8&amp;BU$10,TRUE),""),"")</f>
        <v/>
      </c>
      <c r="BV31" s="155" t="str">
        <f ca="1">IF(celkem_formaci&gt;=$D31,IF($O31&gt;=BV$9,INDIRECT("'"&amp;data!$B170&amp;"'!"&amp;$AN$8&amp;BV$10,TRUE),""),"")</f>
        <v/>
      </c>
      <c r="BW31" s="155" t="str">
        <f ca="1">IF(celkem_formaci&gt;=$D31,IF($O31&gt;=BW$9,INDIRECT("'"&amp;data!$B170&amp;"'!"&amp;$AO$8&amp;BW$10,TRUE),""),"")</f>
        <v/>
      </c>
      <c r="BX31" s="155" t="str">
        <f ca="1">IF(celkem_formaci&gt;=$D31,IF($O31&gt;=BX$9,INDIRECT("'"&amp;data!$B170&amp;"'!"&amp;$AN$8&amp;BX$10,TRUE),""),"")</f>
        <v/>
      </c>
      <c r="BY31" s="155" t="str">
        <f ca="1">IF(celkem_formaci&gt;=$D31,IF($O31&gt;=BY$9,INDIRECT("'"&amp;data!$B170&amp;"'!"&amp;$AO$8&amp;BY$10,TRUE),""),"")</f>
        <v/>
      </c>
      <c r="BZ31" s="155" t="str">
        <f ca="1">IF(celkem_formaci&gt;=$D31,IF($O31&gt;=BZ$9,INDIRECT("'"&amp;data!$B170&amp;"'!"&amp;$AN$8&amp;BZ$10,TRUE),""),"")</f>
        <v/>
      </c>
      <c r="CA31" s="155" t="str">
        <f ca="1">IF(celkem_formaci&gt;=$D31,IF($O31&gt;=CA$9,INDIRECT("'"&amp;data!$B170&amp;"'!"&amp;$AO$8&amp;CA$10,TRUE),""),"")</f>
        <v/>
      </c>
      <c r="CB31" s="155" t="str">
        <f ca="1">IF(celkem_formaci&gt;=$D31,IF($O31&gt;=CB$9,INDIRECT("'"&amp;data!$B170&amp;"'!"&amp;$AN$8&amp;CB$10,TRUE),""),"")</f>
        <v/>
      </c>
      <c r="CC31" s="155" t="str">
        <f ca="1">IF(celkem_formaci&gt;=$D31,IF($O31&gt;=CC$9,INDIRECT("'"&amp;data!$B170&amp;"'!"&amp;$AO$8&amp;CC$10,TRUE),""),"")</f>
        <v/>
      </c>
      <c r="CD31" s="155" t="str">
        <f ca="1">IF(celkem_formaci&gt;=$D31,IF($O31&gt;=CD$9,INDIRECT("'"&amp;data!$B170&amp;"'!"&amp;$AN$8&amp;CD$10,TRUE),""),"")</f>
        <v/>
      </c>
      <c r="CE31" s="155" t="str">
        <f ca="1">IF(celkem_formaci&gt;=$D31,IF($O31&gt;=CE$9,INDIRECT("'"&amp;data!$B170&amp;"'!"&amp;$AO$8&amp;CE$10,TRUE),""),"")</f>
        <v/>
      </c>
      <c r="CF31" s="155" t="str">
        <f ca="1">IF(celkem_formaci&gt;=$D31,IF($O31&gt;=CF$9,INDIRECT("'"&amp;data!$B170&amp;"'!"&amp;$AN$8&amp;CF$10,TRUE),""),"")</f>
        <v/>
      </c>
      <c r="CG31" s="155" t="str">
        <f ca="1">IF(celkem_formaci&gt;=$D31,IF($O31&gt;=CG$9,INDIRECT("'"&amp;data!$B170&amp;"'!"&amp;$AO$8&amp;CG$10,TRUE),""),"")</f>
        <v/>
      </c>
      <c r="CH31" s="155" t="str">
        <f ca="1">IF(celkem_formaci&gt;=$D31,IF($O31&gt;=CH$9,INDIRECT("'"&amp;data!$B170&amp;"'!"&amp;$AN$8&amp;CH$10,TRUE),""),"")</f>
        <v/>
      </c>
      <c r="CI31" s="155" t="str">
        <f ca="1">IF(celkem_formaci&gt;=$D31,IF($O31&gt;=CI$9,INDIRECT("'"&amp;data!$B170&amp;"'!"&amp;$AO$8&amp;CI$10,TRUE),""),"")</f>
        <v/>
      </c>
      <c r="CJ31" s="155" t="str">
        <f ca="1">IF(celkem_formaci&gt;=$D31,IF($O31&gt;=CJ$9,INDIRECT("'"&amp;data!$B170&amp;"'!"&amp;$AN$8&amp;CJ$10,TRUE),""),"")</f>
        <v/>
      </c>
      <c r="CK31" s="179" t="str">
        <f ca="1">IF(celkem_formaci&gt;=$D31,IF($O31&gt;=CK$9,INDIRECT("'"&amp;data!$B170&amp;"'!"&amp;$AO$8&amp;CK$10,TRUE),""),"")</f>
        <v/>
      </c>
      <c r="CL31" s="178" t="str">
        <f ca="1">IF(celkem_formaci&gt;=$D31,IF($O31&gt;=CL$9,INDIRECT("'"&amp;data!$B170&amp;"'!"&amp;$AP$8&amp;CL$10,TRUE),""),"")</f>
        <v/>
      </c>
      <c r="CM31" s="155" t="str">
        <f ca="1">IF(celkem_formaci&gt;=$D31,IF($O31&gt;=CM$9,INDIRECT("'"&amp;data!$B170&amp;"'!"&amp;$AP$8&amp;CM$10,TRUE),""),"")</f>
        <v/>
      </c>
      <c r="CN31" s="155" t="str">
        <f ca="1">IF(celkem_formaci&gt;=$D31,IF($O31&gt;=CN$9,INDIRECT("'"&amp;data!$B170&amp;"'!"&amp;$AP$8&amp;CN$10,TRUE),""),"")</f>
        <v/>
      </c>
      <c r="CO31" s="155" t="str">
        <f ca="1">IF(celkem_formaci&gt;=$D31,IF($O31&gt;=CO$9,INDIRECT("'"&amp;data!$B170&amp;"'!"&amp;$AP$8&amp;CO$10,TRUE),""),"")</f>
        <v/>
      </c>
      <c r="CP31" s="155" t="str">
        <f ca="1">IF(celkem_formaci&gt;=$D31,IF($O31&gt;=CP$9,INDIRECT("'"&amp;data!$B170&amp;"'!"&amp;$AP$8&amp;CP$10,TRUE),""),"")</f>
        <v/>
      </c>
      <c r="CQ31" s="155" t="str">
        <f ca="1">IF(celkem_formaci&gt;=$D31,IF($O31&gt;=CQ$9,INDIRECT("'"&amp;data!$B170&amp;"'!"&amp;$AP$8&amp;CQ$10,TRUE),""),"")</f>
        <v/>
      </c>
      <c r="CR31" s="155" t="str">
        <f ca="1">IF(celkem_formaci&gt;=$D31,IF($O31&gt;=CR$9,INDIRECT("'"&amp;data!$B170&amp;"'!"&amp;$AP$8&amp;CR$10,TRUE),""),"")</f>
        <v/>
      </c>
      <c r="CS31" s="155" t="str">
        <f ca="1">IF(celkem_formaci&gt;=$D31,IF($O31&gt;=CS$9,INDIRECT("'"&amp;data!$B170&amp;"'!"&amp;$AP$8&amp;CS$10,TRUE),""),"")</f>
        <v/>
      </c>
      <c r="CT31" s="155" t="str">
        <f ca="1">IF(celkem_formaci&gt;=$D31,IF($O31&gt;=CT$9,INDIRECT("'"&amp;data!$B170&amp;"'!"&amp;$AP$8&amp;CT$10,TRUE),""),"")</f>
        <v/>
      </c>
      <c r="CU31" s="155" t="str">
        <f ca="1">IF(celkem_formaci&gt;=$D31,IF($O31&gt;=CU$9,INDIRECT("'"&amp;data!$B170&amp;"'!"&amp;$AP$8&amp;CU$10,TRUE),""),"")</f>
        <v/>
      </c>
      <c r="CV31" s="155" t="str">
        <f ca="1">IF(celkem_formaci&gt;=$D31,IF($O31&gt;=CV$9,INDIRECT("'"&amp;data!$B170&amp;"'!"&amp;$AP$8&amp;CV$10,TRUE),""),"")</f>
        <v/>
      </c>
      <c r="CW31" s="155" t="str">
        <f ca="1">IF(celkem_formaci&gt;=$D31,IF($O31&gt;=CW$9,INDIRECT("'"&amp;data!$B170&amp;"'!"&amp;$AP$8&amp;CW$10,TRUE),""),"")</f>
        <v/>
      </c>
      <c r="CX31" s="155" t="str">
        <f ca="1">IF(celkem_formaci&gt;=$D31,IF($O31&gt;=CX$9,INDIRECT("'"&amp;data!$B170&amp;"'!"&amp;$AP$8&amp;CX$10,TRUE),""),"")</f>
        <v/>
      </c>
      <c r="CY31" s="155" t="str">
        <f ca="1">IF(celkem_formaci&gt;=$D31,IF($O31&gt;=CY$9,INDIRECT("'"&amp;data!$B170&amp;"'!"&amp;$AP$8&amp;CY$10,TRUE),""),"")</f>
        <v/>
      </c>
      <c r="CZ31" s="155" t="str">
        <f ca="1">IF(celkem_formaci&gt;=$D31,IF($O31&gt;=CZ$9,INDIRECT("'"&amp;data!$B170&amp;"'!"&amp;$AP$8&amp;CZ$10,TRUE),""),"")</f>
        <v/>
      </c>
      <c r="DA31" s="155" t="str">
        <f ca="1">IF(celkem_formaci&gt;=$D31,IF($O31&gt;=DA$9,INDIRECT("'"&amp;data!$B170&amp;"'!"&amp;$AP$8&amp;DA$10,TRUE),""),"")</f>
        <v/>
      </c>
      <c r="DB31" s="155" t="str">
        <f ca="1">IF(celkem_formaci&gt;=$D31,IF($O31&gt;=DB$9,INDIRECT("'"&amp;data!$B170&amp;"'!"&amp;$AP$8&amp;DB$10,TRUE),""),"")</f>
        <v/>
      </c>
      <c r="DC31" s="155" t="str">
        <f ca="1">IF(celkem_formaci&gt;=$D31,IF($O31&gt;=DC$9,INDIRECT("'"&amp;data!$B170&amp;"'!"&amp;$AP$8&amp;DC$10,TRUE),""),"")</f>
        <v/>
      </c>
      <c r="DD31" s="155" t="str">
        <f ca="1">IF(celkem_formaci&gt;=$D31,IF($O31&gt;=DD$9,INDIRECT("'"&amp;data!$B170&amp;"'!"&amp;$AP$8&amp;DD$10,TRUE),""),"")</f>
        <v/>
      </c>
      <c r="DE31" s="155" t="str">
        <f ca="1">IF(celkem_formaci&gt;=$D31,IF($O31&gt;=DE$9,INDIRECT("'"&amp;data!$B170&amp;"'!"&amp;$AP$8&amp;DE$10,TRUE),""),"")</f>
        <v/>
      </c>
      <c r="DF31" s="155" t="str">
        <f ca="1">IF(celkem_formaci&gt;=$D31,IF($O31&gt;=DF$9,INDIRECT("'"&amp;data!$B170&amp;"'!"&amp;$AP$8&amp;DF$10,TRUE),""),"")</f>
        <v/>
      </c>
      <c r="DG31" s="155" t="str">
        <f ca="1">IF(celkem_formaci&gt;=$D31,IF($O31&gt;=DG$9,INDIRECT("'"&amp;data!$B170&amp;"'!"&amp;$AP$8&amp;DG$10,TRUE),""),"")</f>
        <v/>
      </c>
      <c r="DH31" s="155" t="str">
        <f ca="1">IF(celkem_formaci&gt;=$D31,IF($O31&gt;=DH$9,INDIRECT("'"&amp;data!$B170&amp;"'!"&amp;$AP$8&amp;DH$10,TRUE),""),"")</f>
        <v/>
      </c>
      <c r="DI31" s="155" t="str">
        <f ca="1">IF(celkem_formaci&gt;=$D31,IF($O31&gt;=DI$9,INDIRECT("'"&amp;data!$B170&amp;"'!"&amp;$AP$8&amp;DI$10,TRUE),""),"")</f>
        <v/>
      </c>
      <c r="DJ31" s="179" t="str">
        <f ca="1">IF(celkem_formaci&gt;=$D31,IF($O31&gt;=DJ$9,INDIRECT("'"&amp;data!$B170&amp;"'!"&amp;$AP$8&amp;DJ$10,TRUE),""),"")</f>
        <v/>
      </c>
      <c r="DK31" s="178" t="str">
        <f ca="1">IF(celkem_formaci&gt;=$D31,IF($O31&gt;=DK$9,INDIRECT("'"&amp;data!$B170&amp;"'!"&amp;$AQ$8&amp;DK$10,TRUE),""),"")</f>
        <v/>
      </c>
      <c r="DL31" s="155" t="str">
        <f ca="1">IF(celkem_formaci&gt;=$D31,IF($O31&gt;=DL$9,INDIRECT("'"&amp;data!$B170&amp;"'!"&amp;$AQ$8&amp;DL$10,TRUE),""),"")</f>
        <v/>
      </c>
      <c r="DM31" s="155" t="str">
        <f ca="1">IF(celkem_formaci&gt;=$D31,IF($O31&gt;=DM$9,INDIRECT("'"&amp;data!$B170&amp;"'!"&amp;$AQ$8&amp;DM$10,TRUE),""),"")</f>
        <v/>
      </c>
      <c r="DN31" s="155" t="str">
        <f ca="1">IF(celkem_formaci&gt;=$D31,IF($O31&gt;=DN$9,INDIRECT("'"&amp;data!$B170&amp;"'!"&amp;$AQ$8&amp;DN$10,TRUE),""),"")</f>
        <v/>
      </c>
      <c r="DO31" s="155" t="str">
        <f ca="1">IF(celkem_formaci&gt;=$D31,IF($O31&gt;=DO$9,INDIRECT("'"&amp;data!$B170&amp;"'!"&amp;$AQ$8&amp;DO$10,TRUE),""),"")</f>
        <v/>
      </c>
      <c r="DP31" s="155" t="str">
        <f ca="1">IF(celkem_formaci&gt;=$D31,IF($O31&gt;=DP$9,INDIRECT("'"&amp;data!$B170&amp;"'!"&amp;$AQ$8&amp;DP$10,TRUE),""),"")</f>
        <v/>
      </c>
      <c r="DQ31" s="155" t="str">
        <f ca="1">IF(celkem_formaci&gt;=$D31,IF($O31&gt;=DQ$9,INDIRECT("'"&amp;data!$B170&amp;"'!"&amp;$AQ$8&amp;DQ$10,TRUE),""),"")</f>
        <v/>
      </c>
      <c r="DR31" s="155" t="str">
        <f ca="1">IF(celkem_formaci&gt;=$D31,IF($O31&gt;=DR$9,INDIRECT("'"&amp;data!$B170&amp;"'!"&amp;$AQ$8&amp;DR$10,TRUE),""),"")</f>
        <v/>
      </c>
      <c r="DS31" s="155" t="str">
        <f ca="1">IF(celkem_formaci&gt;=$D31,IF($O31&gt;=DS$9,INDIRECT("'"&amp;data!$B170&amp;"'!"&amp;$AQ$8&amp;DS$10,TRUE),""),"")</f>
        <v/>
      </c>
      <c r="DT31" s="155" t="str">
        <f ca="1">IF(celkem_formaci&gt;=$D31,IF($O31&gt;=DT$9,INDIRECT("'"&amp;data!$B170&amp;"'!"&amp;$AQ$8&amp;DT$10,TRUE),""),"")</f>
        <v/>
      </c>
      <c r="DU31" s="155" t="str">
        <f ca="1">IF(celkem_formaci&gt;=$D31,IF($O31&gt;=DU$9,INDIRECT("'"&amp;data!$B170&amp;"'!"&amp;$AQ$8&amp;DU$10,TRUE),""),"")</f>
        <v/>
      </c>
      <c r="DV31" s="155" t="str">
        <f ca="1">IF(celkem_formaci&gt;=$D31,IF($O31&gt;=DV$9,INDIRECT("'"&amp;data!$B170&amp;"'!"&amp;$AQ$8&amp;DV$10,TRUE),""),"")</f>
        <v/>
      </c>
      <c r="DW31" s="155" t="str">
        <f ca="1">IF(celkem_formaci&gt;=$D31,IF($O31&gt;=DW$9,INDIRECT("'"&amp;data!$B170&amp;"'!"&amp;$AQ$8&amp;DW$10,TRUE),""),"")</f>
        <v/>
      </c>
      <c r="DX31" s="155" t="str">
        <f ca="1">IF(celkem_formaci&gt;=$D31,IF($O31&gt;=DX$9,INDIRECT("'"&amp;data!$B170&amp;"'!"&amp;$AQ$8&amp;DX$10,TRUE),""),"")</f>
        <v/>
      </c>
      <c r="DY31" s="155" t="str">
        <f ca="1">IF(celkem_formaci&gt;=$D31,IF($O31&gt;=DY$9,INDIRECT("'"&amp;data!$B170&amp;"'!"&amp;$AQ$8&amp;DY$10,TRUE),""),"")</f>
        <v/>
      </c>
      <c r="DZ31" s="155" t="str">
        <f ca="1">IF(celkem_formaci&gt;=$D31,IF($O31&gt;=DZ$9,INDIRECT("'"&amp;data!$B170&amp;"'!"&amp;$AQ$8&amp;DZ$10,TRUE),""),"")</f>
        <v/>
      </c>
      <c r="EA31" s="155" t="str">
        <f ca="1">IF(celkem_formaci&gt;=$D31,IF($O31&gt;=EA$9,INDIRECT("'"&amp;data!$B170&amp;"'!"&amp;$AQ$8&amp;EA$10,TRUE),""),"")</f>
        <v/>
      </c>
      <c r="EB31" s="155" t="str">
        <f ca="1">IF(celkem_formaci&gt;=$D31,IF($O31&gt;=EB$9,INDIRECT("'"&amp;data!$B170&amp;"'!"&amp;$AQ$8&amp;EB$10,TRUE),""),"")</f>
        <v/>
      </c>
      <c r="EC31" s="155" t="str">
        <f ca="1">IF(celkem_formaci&gt;=$D31,IF($O31&gt;=EC$9,INDIRECT("'"&amp;data!$B170&amp;"'!"&amp;$AQ$8&amp;EC$10,TRUE),""),"")</f>
        <v/>
      </c>
      <c r="ED31" s="155" t="str">
        <f ca="1">IF(celkem_formaci&gt;=$D31,IF($O31&gt;=ED$9,INDIRECT("'"&amp;data!$B170&amp;"'!"&amp;$AQ$8&amp;ED$10,TRUE),""),"")</f>
        <v/>
      </c>
      <c r="EE31" s="155" t="str">
        <f ca="1">IF(celkem_formaci&gt;=$D31,IF($O31&gt;=EE$9,INDIRECT("'"&amp;data!$B170&amp;"'!"&amp;$AQ$8&amp;EE$10,TRUE),""),"")</f>
        <v/>
      </c>
      <c r="EF31" s="155" t="str">
        <f ca="1">IF(celkem_formaci&gt;=$D31,IF($O31&gt;=EF$9,INDIRECT("'"&amp;data!$B170&amp;"'!"&amp;$AQ$8&amp;EF$10,TRUE),""),"")</f>
        <v/>
      </c>
      <c r="EG31" s="155" t="str">
        <f ca="1">IF(celkem_formaci&gt;=$D31,IF($O31&gt;=EG$9,INDIRECT("'"&amp;data!$B170&amp;"'!"&amp;$AQ$8&amp;EG$10,TRUE),""),"")</f>
        <v/>
      </c>
      <c r="EH31" s="155" t="str">
        <f ca="1">IF(celkem_formaci&gt;=$D31,IF($O31&gt;=EH$9,INDIRECT("'"&amp;data!$B170&amp;"'!"&amp;$AQ$8&amp;EH$10,TRUE),""),"")</f>
        <v/>
      </c>
      <c r="EI31" s="179" t="str">
        <f ca="1">IF(celkem_formaci&gt;=$D31,IF($O31&gt;=EI$9,INDIRECT("'"&amp;data!$B170&amp;"'!"&amp;$AQ$8&amp;EI$10,TRUE),""),"")</f>
        <v/>
      </c>
      <c r="EJ31" s="177" t="str">
        <f t="shared" si="142"/>
        <v/>
      </c>
      <c r="EK31" s="155" t="str">
        <f t="shared" si="143"/>
        <v/>
      </c>
      <c r="EL31" s="155" t="str">
        <f t="shared" si="144"/>
        <v/>
      </c>
      <c r="EM31" s="155" t="str">
        <f t="shared" si="145"/>
        <v/>
      </c>
      <c r="EN31" s="155" t="str">
        <f t="shared" si="146"/>
        <v/>
      </c>
      <c r="EO31" s="155" t="str">
        <f t="shared" si="147"/>
        <v/>
      </c>
      <c r="EP31" s="155" t="str">
        <f t="shared" si="148"/>
        <v/>
      </c>
      <c r="EQ31" s="155" t="str">
        <f t="shared" si="149"/>
        <v/>
      </c>
      <c r="ER31" s="155" t="str">
        <f t="shared" si="150"/>
        <v/>
      </c>
      <c r="ES31" s="155" t="str">
        <f t="shared" si="151"/>
        <v/>
      </c>
      <c r="ET31" s="155" t="str">
        <f t="shared" si="152"/>
        <v/>
      </c>
      <c r="EU31" s="155" t="str">
        <f t="shared" si="153"/>
        <v/>
      </c>
      <c r="EV31" s="155" t="str">
        <f t="shared" si="154"/>
        <v/>
      </c>
      <c r="EW31" s="155" t="str">
        <f t="shared" si="155"/>
        <v/>
      </c>
      <c r="EX31" s="155" t="str">
        <f t="shared" si="156"/>
        <v/>
      </c>
      <c r="EY31" s="155" t="str">
        <f t="shared" si="157"/>
        <v/>
      </c>
      <c r="EZ31" s="155" t="str">
        <f t="shared" si="158"/>
        <v/>
      </c>
      <c r="FA31" s="155" t="str">
        <f t="shared" si="159"/>
        <v/>
      </c>
      <c r="FB31" s="155" t="str">
        <f t="shared" si="160"/>
        <v/>
      </c>
      <c r="FC31" s="155" t="str">
        <f t="shared" si="161"/>
        <v/>
      </c>
      <c r="FD31" s="155" t="str">
        <f t="shared" si="162"/>
        <v/>
      </c>
      <c r="FE31" s="155" t="str">
        <f t="shared" si="163"/>
        <v/>
      </c>
      <c r="FF31" s="155" t="str">
        <f t="shared" si="164"/>
        <v/>
      </c>
      <c r="FG31" s="155" t="str">
        <f t="shared" si="165"/>
        <v/>
      </c>
      <c r="FH31" s="180" t="str">
        <f t="shared" si="166"/>
        <v/>
      </c>
      <c r="FI31" s="181" t="str">
        <f t="shared" si="128"/>
        <v/>
      </c>
      <c r="FJ31" s="135"/>
    </row>
    <row r="32" spans="2:166" x14ac:dyDescent="0.3">
      <c r="B32" s="128" t="str">
        <f ca="1">IF(celkem_formaci&gt;=D32,IF(AND((INDIRECT("'"&amp;data!B171&amp;"'!"&amp;ADDRESS(ROW('Přihláška č. 1'!$F$8),COLUMN('Přihláška č. 1'!$F$8),4),TRUE))=list_ok,COUNTIF(AA32:CK32,0)=0),"OK","ERR"),"")</f>
        <v/>
      </c>
      <c r="C32" s="128"/>
      <c r="D32" s="248">
        <v>21</v>
      </c>
      <c r="E32" s="251" t="str">
        <f t="shared" si="84"/>
        <v/>
      </c>
      <c r="F32" s="201"/>
      <c r="G32" s="200"/>
      <c r="H32" s="204"/>
      <c r="I32" s="226" t="str">
        <f t="shared" si="129"/>
        <v/>
      </c>
      <c r="J32" s="159" t="str">
        <f t="shared" si="130"/>
        <v/>
      </c>
      <c r="K32" s="159"/>
      <c r="L32" s="244" t="str" cm="1">
        <f t="array" aca="1" ref="L32" ca="1">IF(celkem_formaci&gt;=D32,INDIRECT("'"&amp;data!B171&amp;"'!"&amp;ADDRESS(ROW('Přihláška č. 1'!$D$12),COLUMN('Přihláška č. 1'!$D$12),4),TRUE),"")</f>
        <v/>
      </c>
      <c r="M32" s="227" t="str">
        <f t="shared" si="131"/>
        <v/>
      </c>
      <c r="N32" s="228" t="str">
        <f t="shared" si="132"/>
        <v/>
      </c>
      <c r="O32" s="229" t="str" cm="1">
        <f t="array" aca="1" ref="O32" ca="1">IF(celkem_formaci&gt;=D32,INDIRECT("'"&amp;data!B171&amp;"'!"&amp;ADDRESS(ROW('Přihláška č. 1'!$D$6),COLUMN('Přihláška č. 1'!$D$6),4),TRUE),"")</f>
        <v/>
      </c>
      <c r="P32" s="159" t="str">
        <f ca="1">IF(celkem_formaci&gt;=D32,COUNTIF(INDIRECT("'"&amp;data!B171&amp;"'!"&amp;ADDRESS(ROW('Přihláška č. 1'!$E$9),COLUMN('Přihláška č. 1'!$E$9),4),TRUE),"*")+COUNTIF(INDIRECT("'"&amp;data!B171&amp;"'!"&amp;ADDRESS(ROW('Přihláška č. 1'!$E$10),COLUMN('Přihláška č. 1'!$E$10),4),TRUE),"*"),"")</f>
        <v/>
      </c>
      <c r="Q32" s="159" t="str">
        <f t="shared" si="133"/>
        <v/>
      </c>
      <c r="R32" s="159" t="str">
        <f t="shared" si="134"/>
        <v/>
      </c>
      <c r="S32" s="230" t="str">
        <f t="shared" si="135"/>
        <v/>
      </c>
      <c r="T32" s="229" t="str" cm="1">
        <f t="array" aca="1" ref="T32" ca="1">IF(celkem_formaci&gt;=D32,INDIRECT("'"&amp;data!B171&amp;"'!"&amp;ADDRESS(ROW('Přihláška č. 1'!$D$4),COLUMN('Přihláška č. 1'!$D$4),4),TRUE),"")</f>
        <v/>
      </c>
      <c r="U32" s="159" t="str" cm="1">
        <f t="array" aca="1" ref="U32" ca="1">IF(celkem_formaci&gt;=D32,INDIRECT("'"&amp;data!B171&amp;"'!"&amp;ADDRESS(ROW('Přihláška č. 1'!$D$13),COLUMN('Přihláška č. 1'!$D$13),4),TRUE),"")</f>
        <v/>
      </c>
      <c r="V32" s="159" t="str" cm="1">
        <f t="array" aca="1" ref="V32" ca="1">IF(celkem_formaci&gt;=D32,INDIRECT("'"&amp;data!B171&amp;"'!"&amp;ADDRESS(ROW('Přihláška č. 1'!$D$5),COLUMN('Přihláška č. 1'!$D$5),4),TRUE),"")</f>
        <v/>
      </c>
      <c r="W32" s="159" t="str">
        <f ca="1">IF(celkem_formaci&gt;=D32,IF(INDIRECT("'"&amp;data!B171&amp;"'!"&amp;ADDRESS(ROW('Přihláška č. 1'!$D$8),COLUMN('Přihláška č. 1'!$D$8),4),TRUE)="","",INDIRECT("'"&amp;data!B171&amp;"'!"&amp;ADDRESS(ROW('Přihláška č. 1'!$D$8),COLUMN('Přihláška č. 1'!$D$8),4),TRUE)),"")</f>
        <v/>
      </c>
      <c r="X32" s="231" t="str">
        <f ca="1">IF(celkem_formaci&gt;=D32,INDIRECT("'"&amp;data!B171&amp;"'!"&amp;ADDRESS(ROW('Přihláška č. 1'!$D$7),COLUMN('Přihláška č. 1'!$D$7),4),TRUE)/60,"")</f>
        <v/>
      </c>
      <c r="Y32" s="182"/>
      <c r="Z32" s="175"/>
      <c r="AA32" s="229" t="str">
        <f ca="1">IF(celkem_formaci&gt;=D32,IF(P32&gt;=1,INDIRECT("'"&amp;data!B171&amp;"'!"&amp;ADDRESS(ROW('Přihláška č. 1'!$E$9),COLUMN('Přihláška č. 1'!$E$9),4),TRUE),""),"")</f>
        <v/>
      </c>
      <c r="AB32" s="159" t="str" cm="1">
        <f t="array" aca="1" ref="AB32" ca="1">IF(celkem_formaci&gt;=D32,IF(P32&gt;=2,INDIRECT("'"&amp;data!B171&amp;"'!"&amp;ADDRESS(ROW('Přihláška č. 1'!$E$10),COLUMN('Přihláška č. 1'!$E$10),4),TRUE),""),"")</f>
        <v/>
      </c>
      <c r="AC32" s="159" t="str">
        <f t="shared" si="136"/>
        <v/>
      </c>
      <c r="AD32" s="230" t="str">
        <f t="shared" si="137"/>
        <v/>
      </c>
      <c r="AE32" s="229" t="str">
        <f t="shared" si="94"/>
        <v/>
      </c>
      <c r="AF32" s="159" t="str">
        <f t="shared" si="138"/>
        <v/>
      </c>
      <c r="AG32" s="159" t="str">
        <f t="shared" si="139"/>
        <v/>
      </c>
      <c r="AH32" s="159" t="str">
        <f t="shared" si="97"/>
        <v/>
      </c>
      <c r="AI32" s="159" t="str">
        <f t="shared" si="140"/>
        <v/>
      </c>
      <c r="AJ32" s="175" t="str">
        <f t="shared" si="141"/>
        <v/>
      </c>
      <c r="AK32" s="159" t="str">
        <f t="shared" si="100"/>
        <v/>
      </c>
      <c r="AL32" s="159" t="str">
        <f t="shared" si="101"/>
        <v/>
      </c>
      <c r="AM32" s="232" t="str">
        <f t="shared" si="102"/>
        <v/>
      </c>
      <c r="AN32" s="229" t="str">
        <f ca="1">IF(celkem_formaci&gt;=$D32,IF($O32&gt;=AN$9,INDIRECT("'"&amp;data!$B171&amp;"'!"&amp;$AN$8&amp;AN$10,TRUE),""),"")</f>
        <v/>
      </c>
      <c r="AO32" s="159" t="str">
        <f ca="1">IF(celkem_formaci&gt;=$D32,IF($O32&gt;=AO$9,INDIRECT("'"&amp;data!$B171&amp;"'!"&amp;$AO$8&amp;AO$10,TRUE),""),"")</f>
        <v/>
      </c>
      <c r="AP32" s="159" t="str">
        <f ca="1">IF(celkem_formaci&gt;=$D32,IF($O32&gt;=AP$9,INDIRECT("'"&amp;data!$B171&amp;"'!"&amp;$AN$8&amp;AP$10,TRUE),""),"")</f>
        <v/>
      </c>
      <c r="AQ32" s="159" t="str">
        <f ca="1">IF(celkem_formaci&gt;=$D32,IF($O32&gt;=AQ$9,INDIRECT("'"&amp;data!$B171&amp;"'!"&amp;$AO$8&amp;AQ$10,TRUE),""),"")</f>
        <v/>
      </c>
      <c r="AR32" s="159" t="str">
        <f ca="1">IF(celkem_formaci&gt;=$D32,IF($O32&gt;=AR$9,INDIRECT("'"&amp;data!$B171&amp;"'!"&amp;$AN$8&amp;AR$10,TRUE),""),"")</f>
        <v/>
      </c>
      <c r="AS32" s="159" t="str">
        <f ca="1">IF(celkem_formaci&gt;=$D32,IF($O32&gt;=AS$9,INDIRECT("'"&amp;data!$B171&amp;"'!"&amp;$AO$8&amp;AS$10,TRUE),""),"")</f>
        <v/>
      </c>
      <c r="AT32" s="159" t="str">
        <f ca="1">IF(celkem_formaci&gt;=$D32,IF($O32&gt;=AT$9,INDIRECT("'"&amp;data!$B171&amp;"'!"&amp;$AN$8&amp;AT$10,TRUE),""),"")</f>
        <v/>
      </c>
      <c r="AU32" s="159" t="str">
        <f ca="1">IF(celkem_formaci&gt;=$D32,IF($O32&gt;=AU$9,INDIRECT("'"&amp;data!$B171&amp;"'!"&amp;$AO$8&amp;AU$10,TRUE),""),"")</f>
        <v/>
      </c>
      <c r="AV32" s="159" t="str">
        <f ca="1">IF(celkem_formaci&gt;=$D32,IF($O32&gt;=AV$9,INDIRECT("'"&amp;data!$B171&amp;"'!"&amp;$AN$8&amp;AV$10,TRUE),""),"")</f>
        <v/>
      </c>
      <c r="AW32" s="159" t="str">
        <f ca="1">IF(celkem_formaci&gt;=$D32,IF($O32&gt;=AW$9,INDIRECT("'"&amp;data!$B171&amp;"'!"&amp;$AO$8&amp;AW$10,TRUE),""),"")</f>
        <v/>
      </c>
      <c r="AX32" s="159" t="str">
        <f ca="1">IF(celkem_formaci&gt;=$D32,IF($O32&gt;=AX$9,INDIRECT("'"&amp;data!$B171&amp;"'!"&amp;$AN$8&amp;AX$10,TRUE),""),"")</f>
        <v/>
      </c>
      <c r="AY32" s="159" t="str">
        <f ca="1">IF(celkem_formaci&gt;=$D32,IF($O32&gt;=AY$9,INDIRECT("'"&amp;data!$B171&amp;"'!"&amp;$AO$8&amp;AY$10,TRUE),""),"")</f>
        <v/>
      </c>
      <c r="AZ32" s="159" t="str">
        <f ca="1">IF(celkem_formaci&gt;=$D32,IF($O32&gt;=AZ$9,INDIRECT("'"&amp;data!$B171&amp;"'!"&amp;$AN$8&amp;AZ$10,TRUE),""),"")</f>
        <v/>
      </c>
      <c r="BA32" s="159" t="str">
        <f ca="1">IF(celkem_formaci&gt;=$D32,IF($O32&gt;=BA$9,INDIRECT("'"&amp;data!$B171&amp;"'!"&amp;$AO$8&amp;BA$10,TRUE),""),"")</f>
        <v/>
      </c>
      <c r="BB32" s="159" t="str">
        <f ca="1">IF(celkem_formaci&gt;=$D32,IF($O32&gt;=BB$9,INDIRECT("'"&amp;data!$B171&amp;"'!"&amp;$AN$8&amp;BB$10,TRUE),""),"")</f>
        <v/>
      </c>
      <c r="BC32" s="159" t="str">
        <f ca="1">IF(celkem_formaci&gt;=$D32,IF($O32&gt;=BC$9,INDIRECT("'"&amp;data!$B171&amp;"'!"&amp;$AO$8&amp;BC$10,TRUE),""),"")</f>
        <v/>
      </c>
      <c r="BD32" s="159" t="str">
        <f ca="1">IF(celkem_formaci&gt;=$D32,IF($O32&gt;=BD$9,INDIRECT("'"&amp;data!$B171&amp;"'!"&amp;$AN$8&amp;BD$10,TRUE),""),"")</f>
        <v/>
      </c>
      <c r="BE32" s="159" t="str">
        <f ca="1">IF(celkem_formaci&gt;=$D32,IF($O32&gt;=BE$9,INDIRECT("'"&amp;data!$B171&amp;"'!"&amp;$AO$8&amp;BE$10,TRUE),""),"")</f>
        <v/>
      </c>
      <c r="BF32" s="159" t="str">
        <f ca="1">IF(celkem_formaci&gt;=$D32,IF($O32&gt;=BF$9,INDIRECT("'"&amp;data!$B171&amp;"'!"&amp;$AN$8&amp;BF$10,TRUE),""),"")</f>
        <v/>
      </c>
      <c r="BG32" s="159" t="str">
        <f ca="1">IF(celkem_formaci&gt;=$D32,IF($O32&gt;=BG$9,INDIRECT("'"&amp;data!$B171&amp;"'!"&amp;$AO$8&amp;BG$10,TRUE),""),"")</f>
        <v/>
      </c>
      <c r="BH32" s="159" t="str">
        <f ca="1">IF(celkem_formaci&gt;=$D32,IF($O32&gt;=BH$9,INDIRECT("'"&amp;data!$B171&amp;"'!"&amp;$AN$8&amp;BH$10,TRUE),""),"")</f>
        <v/>
      </c>
      <c r="BI32" s="159" t="str">
        <f ca="1">IF(celkem_formaci&gt;=$D32,IF($O32&gt;=BI$9,INDIRECT("'"&amp;data!$B171&amp;"'!"&amp;$AO$8&amp;BI$10,TRUE),""),"")</f>
        <v/>
      </c>
      <c r="BJ32" s="159" t="str">
        <f ca="1">IF(celkem_formaci&gt;=$D32,IF($O32&gt;=BJ$9,INDIRECT("'"&amp;data!$B171&amp;"'!"&amp;$AN$8&amp;BJ$10,TRUE),""),"")</f>
        <v/>
      </c>
      <c r="BK32" s="159" t="str">
        <f ca="1">IF(celkem_formaci&gt;=$D32,IF($O32&gt;=BK$9,INDIRECT("'"&amp;data!$B171&amp;"'!"&amp;$AO$8&amp;BK$10,TRUE),""),"")</f>
        <v/>
      </c>
      <c r="BL32" s="159" t="str">
        <f ca="1">IF(celkem_formaci&gt;=$D32,IF($O32&gt;=BL$9,INDIRECT("'"&amp;data!$B171&amp;"'!"&amp;$AN$8&amp;BL$10,TRUE),""),"")</f>
        <v/>
      </c>
      <c r="BM32" s="159" t="str">
        <f ca="1">IF(celkem_formaci&gt;=$D32,IF($O32&gt;=BM$9,INDIRECT("'"&amp;data!$B171&amp;"'!"&amp;$AO$8&amp;BM$10,TRUE),""),"")</f>
        <v/>
      </c>
      <c r="BN32" s="159" t="str">
        <f ca="1">IF(celkem_formaci&gt;=$D32,IF($O32&gt;=BN$9,INDIRECT("'"&amp;data!$B171&amp;"'!"&amp;$AN$8&amp;BN$10,TRUE),""),"")</f>
        <v/>
      </c>
      <c r="BO32" s="159" t="str">
        <f ca="1">IF(celkem_formaci&gt;=$D32,IF($O32&gt;=BO$9,INDIRECT("'"&amp;data!$B171&amp;"'!"&amp;$AO$8&amp;BO$10,TRUE),""),"")</f>
        <v/>
      </c>
      <c r="BP32" s="159" t="str">
        <f ca="1">IF(celkem_formaci&gt;=$D32,IF($O32&gt;=BP$9,INDIRECT("'"&amp;data!$B171&amp;"'!"&amp;$AN$8&amp;BP$10,TRUE),""),"")</f>
        <v/>
      </c>
      <c r="BQ32" s="159" t="str">
        <f ca="1">IF(celkem_formaci&gt;=$D32,IF($O32&gt;=BQ$9,INDIRECT("'"&amp;data!$B171&amp;"'!"&amp;$AO$8&amp;BQ$10,TRUE),""),"")</f>
        <v/>
      </c>
      <c r="BR32" s="159" t="str">
        <f ca="1">IF(celkem_formaci&gt;=$D32,IF($O32&gt;=BR$9,INDIRECT("'"&amp;data!$B171&amp;"'!"&amp;$AN$8&amp;BR$10,TRUE),""),"")</f>
        <v/>
      </c>
      <c r="BS32" s="159" t="str">
        <f ca="1">IF(celkem_formaci&gt;=$D32,IF($O32&gt;=BS$9,INDIRECT("'"&amp;data!$B171&amp;"'!"&amp;$AO$8&amp;BS$10,TRUE),""),"")</f>
        <v/>
      </c>
      <c r="BT32" s="159" t="str">
        <f ca="1">IF(celkem_formaci&gt;=$D32,IF($O32&gt;=BT$9,INDIRECT("'"&amp;data!$B171&amp;"'!"&amp;$AN$8&amp;BT$10,TRUE),""),"")</f>
        <v/>
      </c>
      <c r="BU32" s="159" t="str">
        <f ca="1">IF(celkem_formaci&gt;=$D32,IF($O32&gt;=BU$9,INDIRECT("'"&amp;data!$B171&amp;"'!"&amp;$AO$8&amp;BU$10,TRUE),""),"")</f>
        <v/>
      </c>
      <c r="BV32" s="159" t="str">
        <f ca="1">IF(celkem_formaci&gt;=$D32,IF($O32&gt;=BV$9,INDIRECT("'"&amp;data!$B171&amp;"'!"&amp;$AN$8&amp;BV$10,TRUE),""),"")</f>
        <v/>
      </c>
      <c r="BW32" s="159" t="str">
        <f ca="1">IF(celkem_formaci&gt;=$D32,IF($O32&gt;=BW$9,INDIRECT("'"&amp;data!$B171&amp;"'!"&amp;$AO$8&amp;BW$10,TRUE),""),"")</f>
        <v/>
      </c>
      <c r="BX32" s="159" t="str">
        <f ca="1">IF(celkem_formaci&gt;=$D32,IF($O32&gt;=BX$9,INDIRECT("'"&amp;data!$B171&amp;"'!"&amp;$AN$8&amp;BX$10,TRUE),""),"")</f>
        <v/>
      </c>
      <c r="BY32" s="159" t="str">
        <f ca="1">IF(celkem_formaci&gt;=$D32,IF($O32&gt;=BY$9,INDIRECT("'"&amp;data!$B171&amp;"'!"&amp;$AO$8&amp;BY$10,TRUE),""),"")</f>
        <v/>
      </c>
      <c r="BZ32" s="159" t="str">
        <f ca="1">IF(celkem_formaci&gt;=$D32,IF($O32&gt;=BZ$9,INDIRECT("'"&amp;data!$B171&amp;"'!"&amp;$AN$8&amp;BZ$10,TRUE),""),"")</f>
        <v/>
      </c>
      <c r="CA32" s="159" t="str">
        <f ca="1">IF(celkem_formaci&gt;=$D32,IF($O32&gt;=CA$9,INDIRECT("'"&amp;data!$B171&amp;"'!"&amp;$AO$8&amp;CA$10,TRUE),""),"")</f>
        <v/>
      </c>
      <c r="CB32" s="159" t="str">
        <f ca="1">IF(celkem_formaci&gt;=$D32,IF($O32&gt;=CB$9,INDIRECT("'"&amp;data!$B171&amp;"'!"&amp;$AN$8&amp;CB$10,TRUE),""),"")</f>
        <v/>
      </c>
      <c r="CC32" s="159" t="str">
        <f ca="1">IF(celkem_formaci&gt;=$D32,IF($O32&gt;=CC$9,INDIRECT("'"&amp;data!$B171&amp;"'!"&amp;$AO$8&amp;CC$10,TRUE),""),"")</f>
        <v/>
      </c>
      <c r="CD32" s="159" t="str">
        <f ca="1">IF(celkem_formaci&gt;=$D32,IF($O32&gt;=CD$9,INDIRECT("'"&amp;data!$B171&amp;"'!"&amp;$AN$8&amp;CD$10,TRUE),""),"")</f>
        <v/>
      </c>
      <c r="CE32" s="159" t="str">
        <f ca="1">IF(celkem_formaci&gt;=$D32,IF($O32&gt;=CE$9,INDIRECT("'"&amp;data!$B171&amp;"'!"&amp;$AO$8&amp;CE$10,TRUE),""),"")</f>
        <v/>
      </c>
      <c r="CF32" s="159" t="str">
        <f ca="1">IF(celkem_formaci&gt;=$D32,IF($O32&gt;=CF$9,INDIRECT("'"&amp;data!$B171&amp;"'!"&amp;$AN$8&amp;CF$10,TRUE),""),"")</f>
        <v/>
      </c>
      <c r="CG32" s="159" t="str">
        <f ca="1">IF(celkem_formaci&gt;=$D32,IF($O32&gt;=CG$9,INDIRECT("'"&amp;data!$B171&amp;"'!"&amp;$AO$8&amp;CG$10,TRUE),""),"")</f>
        <v/>
      </c>
      <c r="CH32" s="159" t="str">
        <f ca="1">IF(celkem_formaci&gt;=$D32,IF($O32&gt;=CH$9,INDIRECT("'"&amp;data!$B171&amp;"'!"&amp;$AN$8&amp;CH$10,TRUE),""),"")</f>
        <v/>
      </c>
      <c r="CI32" s="159" t="str">
        <f ca="1">IF(celkem_formaci&gt;=$D32,IF($O32&gt;=CI$9,INDIRECT("'"&amp;data!$B171&amp;"'!"&amp;$AO$8&amp;CI$10,TRUE),""),"")</f>
        <v/>
      </c>
      <c r="CJ32" s="159" t="str">
        <f ca="1">IF(celkem_formaci&gt;=$D32,IF($O32&gt;=CJ$9,INDIRECT("'"&amp;data!$B171&amp;"'!"&amp;$AN$8&amp;CJ$10,TRUE),""),"")</f>
        <v/>
      </c>
      <c r="CK32" s="230" t="str">
        <f ca="1">IF(celkem_formaci&gt;=$D32,IF($O32&gt;=CK$9,INDIRECT("'"&amp;data!$B171&amp;"'!"&amp;$AO$8&amp;CK$10,TRUE),""),"")</f>
        <v/>
      </c>
      <c r="CL32" s="229" t="str">
        <f ca="1">IF(celkem_formaci&gt;=$D32,IF($O32&gt;=CL$9,INDIRECT("'"&amp;data!$B171&amp;"'!"&amp;$AP$8&amp;CL$10,TRUE),""),"")</f>
        <v/>
      </c>
      <c r="CM32" s="159" t="str">
        <f ca="1">IF(celkem_formaci&gt;=$D32,IF($O32&gt;=CM$9,INDIRECT("'"&amp;data!$B171&amp;"'!"&amp;$AP$8&amp;CM$10,TRUE),""),"")</f>
        <v/>
      </c>
      <c r="CN32" s="159" t="str">
        <f ca="1">IF(celkem_formaci&gt;=$D32,IF($O32&gt;=CN$9,INDIRECT("'"&amp;data!$B171&amp;"'!"&amp;$AP$8&amp;CN$10,TRUE),""),"")</f>
        <v/>
      </c>
      <c r="CO32" s="159" t="str">
        <f ca="1">IF(celkem_formaci&gt;=$D32,IF($O32&gt;=CO$9,INDIRECT("'"&amp;data!$B171&amp;"'!"&amp;$AP$8&amp;CO$10,TRUE),""),"")</f>
        <v/>
      </c>
      <c r="CP32" s="159" t="str">
        <f ca="1">IF(celkem_formaci&gt;=$D32,IF($O32&gt;=CP$9,INDIRECT("'"&amp;data!$B171&amp;"'!"&amp;$AP$8&amp;CP$10,TRUE),""),"")</f>
        <v/>
      </c>
      <c r="CQ32" s="159" t="str">
        <f ca="1">IF(celkem_formaci&gt;=$D32,IF($O32&gt;=CQ$9,INDIRECT("'"&amp;data!$B171&amp;"'!"&amp;$AP$8&amp;CQ$10,TRUE),""),"")</f>
        <v/>
      </c>
      <c r="CR32" s="159" t="str">
        <f ca="1">IF(celkem_formaci&gt;=$D32,IF($O32&gt;=CR$9,INDIRECT("'"&amp;data!$B171&amp;"'!"&amp;$AP$8&amp;CR$10,TRUE),""),"")</f>
        <v/>
      </c>
      <c r="CS32" s="159" t="str">
        <f ca="1">IF(celkem_formaci&gt;=$D32,IF($O32&gt;=CS$9,INDIRECT("'"&amp;data!$B171&amp;"'!"&amp;$AP$8&amp;CS$10,TRUE),""),"")</f>
        <v/>
      </c>
      <c r="CT32" s="159" t="str">
        <f ca="1">IF(celkem_formaci&gt;=$D32,IF($O32&gt;=CT$9,INDIRECT("'"&amp;data!$B171&amp;"'!"&amp;$AP$8&amp;CT$10,TRUE),""),"")</f>
        <v/>
      </c>
      <c r="CU32" s="159" t="str">
        <f ca="1">IF(celkem_formaci&gt;=$D32,IF($O32&gt;=CU$9,INDIRECT("'"&amp;data!$B171&amp;"'!"&amp;$AP$8&amp;CU$10,TRUE),""),"")</f>
        <v/>
      </c>
      <c r="CV32" s="159" t="str">
        <f ca="1">IF(celkem_formaci&gt;=$D32,IF($O32&gt;=CV$9,INDIRECT("'"&amp;data!$B171&amp;"'!"&amp;$AP$8&amp;CV$10,TRUE),""),"")</f>
        <v/>
      </c>
      <c r="CW32" s="159" t="str">
        <f ca="1">IF(celkem_formaci&gt;=$D32,IF($O32&gt;=CW$9,INDIRECT("'"&amp;data!$B171&amp;"'!"&amp;$AP$8&amp;CW$10,TRUE),""),"")</f>
        <v/>
      </c>
      <c r="CX32" s="159" t="str">
        <f ca="1">IF(celkem_formaci&gt;=$D32,IF($O32&gt;=CX$9,INDIRECT("'"&amp;data!$B171&amp;"'!"&amp;$AP$8&amp;CX$10,TRUE),""),"")</f>
        <v/>
      </c>
      <c r="CY32" s="159" t="str">
        <f ca="1">IF(celkem_formaci&gt;=$D32,IF($O32&gt;=CY$9,INDIRECT("'"&amp;data!$B171&amp;"'!"&amp;$AP$8&amp;CY$10,TRUE),""),"")</f>
        <v/>
      </c>
      <c r="CZ32" s="159" t="str">
        <f ca="1">IF(celkem_formaci&gt;=$D32,IF($O32&gt;=CZ$9,INDIRECT("'"&amp;data!$B171&amp;"'!"&amp;$AP$8&amp;CZ$10,TRUE),""),"")</f>
        <v/>
      </c>
      <c r="DA32" s="159" t="str">
        <f ca="1">IF(celkem_formaci&gt;=$D32,IF($O32&gt;=DA$9,INDIRECT("'"&amp;data!$B171&amp;"'!"&amp;$AP$8&amp;DA$10,TRUE),""),"")</f>
        <v/>
      </c>
      <c r="DB32" s="159" t="str">
        <f ca="1">IF(celkem_formaci&gt;=$D32,IF($O32&gt;=DB$9,INDIRECT("'"&amp;data!$B171&amp;"'!"&amp;$AP$8&amp;DB$10,TRUE),""),"")</f>
        <v/>
      </c>
      <c r="DC32" s="159" t="str">
        <f ca="1">IF(celkem_formaci&gt;=$D32,IF($O32&gt;=DC$9,INDIRECT("'"&amp;data!$B171&amp;"'!"&amp;$AP$8&amp;DC$10,TRUE),""),"")</f>
        <v/>
      </c>
      <c r="DD32" s="159" t="str">
        <f ca="1">IF(celkem_formaci&gt;=$D32,IF($O32&gt;=DD$9,INDIRECT("'"&amp;data!$B171&amp;"'!"&amp;$AP$8&amp;DD$10,TRUE),""),"")</f>
        <v/>
      </c>
      <c r="DE32" s="159" t="str">
        <f ca="1">IF(celkem_formaci&gt;=$D32,IF($O32&gt;=DE$9,INDIRECT("'"&amp;data!$B171&amp;"'!"&amp;$AP$8&amp;DE$10,TRUE),""),"")</f>
        <v/>
      </c>
      <c r="DF32" s="159" t="str">
        <f ca="1">IF(celkem_formaci&gt;=$D32,IF($O32&gt;=DF$9,INDIRECT("'"&amp;data!$B171&amp;"'!"&amp;$AP$8&amp;DF$10,TRUE),""),"")</f>
        <v/>
      </c>
      <c r="DG32" s="159" t="str">
        <f ca="1">IF(celkem_formaci&gt;=$D32,IF($O32&gt;=DG$9,INDIRECT("'"&amp;data!$B171&amp;"'!"&amp;$AP$8&amp;DG$10,TRUE),""),"")</f>
        <v/>
      </c>
      <c r="DH32" s="159" t="str">
        <f ca="1">IF(celkem_formaci&gt;=$D32,IF($O32&gt;=DH$9,INDIRECT("'"&amp;data!$B171&amp;"'!"&amp;$AP$8&amp;DH$10,TRUE),""),"")</f>
        <v/>
      </c>
      <c r="DI32" s="159" t="str">
        <f ca="1">IF(celkem_formaci&gt;=$D32,IF($O32&gt;=DI$9,INDIRECT("'"&amp;data!$B171&amp;"'!"&amp;$AP$8&amp;DI$10,TRUE),""),"")</f>
        <v/>
      </c>
      <c r="DJ32" s="230" t="str">
        <f ca="1">IF(celkem_formaci&gt;=$D32,IF($O32&gt;=DJ$9,INDIRECT("'"&amp;data!$B171&amp;"'!"&amp;$AP$8&amp;DJ$10,TRUE),""),"")</f>
        <v/>
      </c>
      <c r="DK32" s="229" t="str">
        <f ca="1">IF(celkem_formaci&gt;=$D32,IF($O32&gt;=DK$9,INDIRECT("'"&amp;data!$B171&amp;"'!"&amp;$AQ$8&amp;DK$10,TRUE),""),"")</f>
        <v/>
      </c>
      <c r="DL32" s="159" t="str">
        <f ca="1">IF(celkem_formaci&gt;=$D32,IF($O32&gt;=DL$9,INDIRECT("'"&amp;data!$B171&amp;"'!"&amp;$AQ$8&amp;DL$10,TRUE),""),"")</f>
        <v/>
      </c>
      <c r="DM32" s="159" t="str">
        <f ca="1">IF(celkem_formaci&gt;=$D32,IF($O32&gt;=DM$9,INDIRECT("'"&amp;data!$B171&amp;"'!"&amp;$AQ$8&amp;DM$10,TRUE),""),"")</f>
        <v/>
      </c>
      <c r="DN32" s="159" t="str">
        <f ca="1">IF(celkem_formaci&gt;=$D32,IF($O32&gt;=DN$9,INDIRECT("'"&amp;data!$B171&amp;"'!"&amp;$AQ$8&amp;DN$10,TRUE),""),"")</f>
        <v/>
      </c>
      <c r="DO32" s="159" t="str">
        <f ca="1">IF(celkem_formaci&gt;=$D32,IF($O32&gt;=DO$9,INDIRECT("'"&amp;data!$B171&amp;"'!"&amp;$AQ$8&amp;DO$10,TRUE),""),"")</f>
        <v/>
      </c>
      <c r="DP32" s="159" t="str">
        <f ca="1">IF(celkem_formaci&gt;=$D32,IF($O32&gt;=DP$9,INDIRECT("'"&amp;data!$B171&amp;"'!"&amp;$AQ$8&amp;DP$10,TRUE),""),"")</f>
        <v/>
      </c>
      <c r="DQ32" s="159" t="str">
        <f ca="1">IF(celkem_formaci&gt;=$D32,IF($O32&gt;=DQ$9,INDIRECT("'"&amp;data!$B171&amp;"'!"&amp;$AQ$8&amp;DQ$10,TRUE),""),"")</f>
        <v/>
      </c>
      <c r="DR32" s="159" t="str">
        <f ca="1">IF(celkem_formaci&gt;=$D32,IF($O32&gt;=DR$9,INDIRECT("'"&amp;data!$B171&amp;"'!"&amp;$AQ$8&amp;DR$10,TRUE),""),"")</f>
        <v/>
      </c>
      <c r="DS32" s="159" t="str">
        <f ca="1">IF(celkem_formaci&gt;=$D32,IF($O32&gt;=DS$9,INDIRECT("'"&amp;data!$B171&amp;"'!"&amp;$AQ$8&amp;DS$10,TRUE),""),"")</f>
        <v/>
      </c>
      <c r="DT32" s="159" t="str">
        <f ca="1">IF(celkem_formaci&gt;=$D32,IF($O32&gt;=DT$9,INDIRECT("'"&amp;data!$B171&amp;"'!"&amp;$AQ$8&amp;DT$10,TRUE),""),"")</f>
        <v/>
      </c>
      <c r="DU32" s="159" t="str">
        <f ca="1">IF(celkem_formaci&gt;=$D32,IF($O32&gt;=DU$9,INDIRECT("'"&amp;data!$B171&amp;"'!"&amp;$AQ$8&amp;DU$10,TRUE),""),"")</f>
        <v/>
      </c>
      <c r="DV32" s="159" t="str">
        <f ca="1">IF(celkem_formaci&gt;=$D32,IF($O32&gt;=DV$9,INDIRECT("'"&amp;data!$B171&amp;"'!"&amp;$AQ$8&amp;DV$10,TRUE),""),"")</f>
        <v/>
      </c>
      <c r="DW32" s="159" t="str">
        <f ca="1">IF(celkem_formaci&gt;=$D32,IF($O32&gt;=DW$9,INDIRECT("'"&amp;data!$B171&amp;"'!"&amp;$AQ$8&amp;DW$10,TRUE),""),"")</f>
        <v/>
      </c>
      <c r="DX32" s="159" t="str">
        <f ca="1">IF(celkem_formaci&gt;=$D32,IF($O32&gt;=DX$9,INDIRECT("'"&amp;data!$B171&amp;"'!"&amp;$AQ$8&amp;DX$10,TRUE),""),"")</f>
        <v/>
      </c>
      <c r="DY32" s="159" t="str">
        <f ca="1">IF(celkem_formaci&gt;=$D32,IF($O32&gt;=DY$9,INDIRECT("'"&amp;data!$B171&amp;"'!"&amp;$AQ$8&amp;DY$10,TRUE),""),"")</f>
        <v/>
      </c>
      <c r="DZ32" s="159" t="str">
        <f ca="1">IF(celkem_formaci&gt;=$D32,IF($O32&gt;=DZ$9,INDIRECT("'"&amp;data!$B171&amp;"'!"&amp;$AQ$8&amp;DZ$10,TRUE),""),"")</f>
        <v/>
      </c>
      <c r="EA32" s="159" t="str">
        <f ca="1">IF(celkem_formaci&gt;=$D32,IF($O32&gt;=EA$9,INDIRECT("'"&amp;data!$B171&amp;"'!"&amp;$AQ$8&amp;EA$10,TRUE),""),"")</f>
        <v/>
      </c>
      <c r="EB32" s="159" t="str">
        <f ca="1">IF(celkem_formaci&gt;=$D32,IF($O32&gt;=EB$9,INDIRECT("'"&amp;data!$B171&amp;"'!"&amp;$AQ$8&amp;EB$10,TRUE),""),"")</f>
        <v/>
      </c>
      <c r="EC32" s="159" t="str">
        <f ca="1">IF(celkem_formaci&gt;=$D32,IF($O32&gt;=EC$9,INDIRECT("'"&amp;data!$B171&amp;"'!"&amp;$AQ$8&amp;EC$10,TRUE),""),"")</f>
        <v/>
      </c>
      <c r="ED32" s="159" t="str">
        <f ca="1">IF(celkem_formaci&gt;=$D32,IF($O32&gt;=ED$9,INDIRECT("'"&amp;data!$B171&amp;"'!"&amp;$AQ$8&amp;ED$10,TRUE),""),"")</f>
        <v/>
      </c>
      <c r="EE32" s="159" t="str">
        <f ca="1">IF(celkem_formaci&gt;=$D32,IF($O32&gt;=EE$9,INDIRECT("'"&amp;data!$B171&amp;"'!"&amp;$AQ$8&amp;EE$10,TRUE),""),"")</f>
        <v/>
      </c>
      <c r="EF32" s="159" t="str">
        <f ca="1">IF(celkem_formaci&gt;=$D32,IF($O32&gt;=EF$9,INDIRECT("'"&amp;data!$B171&amp;"'!"&amp;$AQ$8&amp;EF$10,TRUE),""),"")</f>
        <v/>
      </c>
      <c r="EG32" s="159" t="str">
        <f ca="1">IF(celkem_formaci&gt;=$D32,IF($O32&gt;=EG$9,INDIRECT("'"&amp;data!$B171&amp;"'!"&amp;$AQ$8&amp;EG$10,TRUE),""),"")</f>
        <v/>
      </c>
      <c r="EH32" s="159" t="str">
        <f ca="1">IF(celkem_formaci&gt;=$D32,IF($O32&gt;=EH$9,INDIRECT("'"&amp;data!$B171&amp;"'!"&amp;$AQ$8&amp;EH$10,TRUE),""),"")</f>
        <v/>
      </c>
      <c r="EI32" s="230" t="str">
        <f ca="1">IF(celkem_formaci&gt;=$D32,IF($O32&gt;=EI$9,INDIRECT("'"&amp;data!$B171&amp;"'!"&amp;$AQ$8&amp;EI$10,TRUE),""),"")</f>
        <v/>
      </c>
      <c r="EJ32" s="182" t="str">
        <f t="shared" si="142"/>
        <v/>
      </c>
      <c r="EK32" s="159" t="str">
        <f t="shared" si="143"/>
        <v/>
      </c>
      <c r="EL32" s="159" t="str">
        <f t="shared" si="144"/>
        <v/>
      </c>
      <c r="EM32" s="159" t="str">
        <f t="shared" si="145"/>
        <v/>
      </c>
      <c r="EN32" s="159" t="str">
        <f t="shared" si="146"/>
        <v/>
      </c>
      <c r="EO32" s="159" t="str">
        <f t="shared" si="147"/>
        <v/>
      </c>
      <c r="EP32" s="159" t="str">
        <f t="shared" si="148"/>
        <v/>
      </c>
      <c r="EQ32" s="159" t="str">
        <f t="shared" si="149"/>
        <v/>
      </c>
      <c r="ER32" s="159" t="str">
        <f t="shared" si="150"/>
        <v/>
      </c>
      <c r="ES32" s="159" t="str">
        <f t="shared" si="151"/>
        <v/>
      </c>
      <c r="ET32" s="159" t="str">
        <f t="shared" si="152"/>
        <v/>
      </c>
      <c r="EU32" s="159" t="str">
        <f t="shared" si="153"/>
        <v/>
      </c>
      <c r="EV32" s="159" t="str">
        <f t="shared" si="154"/>
        <v/>
      </c>
      <c r="EW32" s="159" t="str">
        <f t="shared" si="155"/>
        <v/>
      </c>
      <c r="EX32" s="159" t="str">
        <f t="shared" si="156"/>
        <v/>
      </c>
      <c r="EY32" s="159" t="str">
        <f t="shared" si="157"/>
        <v/>
      </c>
      <c r="EZ32" s="159" t="str">
        <f t="shared" si="158"/>
        <v/>
      </c>
      <c r="FA32" s="159" t="str">
        <f t="shared" si="159"/>
        <v/>
      </c>
      <c r="FB32" s="159" t="str">
        <f t="shared" si="160"/>
        <v/>
      </c>
      <c r="FC32" s="159" t="str">
        <f t="shared" si="161"/>
        <v/>
      </c>
      <c r="FD32" s="159" t="str">
        <f t="shared" si="162"/>
        <v/>
      </c>
      <c r="FE32" s="159" t="str">
        <f t="shared" si="163"/>
        <v/>
      </c>
      <c r="FF32" s="159" t="str">
        <f t="shared" si="164"/>
        <v/>
      </c>
      <c r="FG32" s="159" t="str">
        <f t="shared" si="165"/>
        <v/>
      </c>
      <c r="FH32" s="175" t="str">
        <f t="shared" si="166"/>
        <v/>
      </c>
      <c r="FI32" s="233" t="str">
        <f t="shared" si="128"/>
        <v/>
      </c>
      <c r="FJ32" s="135"/>
    </row>
    <row r="33" spans="2:166" x14ac:dyDescent="0.3">
      <c r="B33" s="128" t="str">
        <f ca="1">IF(celkem_formaci&gt;=D33,IF(AND((INDIRECT("'"&amp;data!B172&amp;"'!"&amp;ADDRESS(ROW('Přihláška č. 1'!$F$8),COLUMN('Přihláška č. 1'!$F$8),4),TRUE))=list_ok,COUNTIF(AA33:CK33,0)=0),"OK","ERR"),"")</f>
        <v/>
      </c>
      <c r="C33" s="128"/>
      <c r="D33" s="248">
        <v>22</v>
      </c>
      <c r="E33" s="251" t="str">
        <f t="shared" si="84"/>
        <v/>
      </c>
      <c r="F33" s="201"/>
      <c r="G33" s="200"/>
      <c r="H33" s="204"/>
      <c r="I33" s="226" t="str">
        <f t="shared" si="129"/>
        <v/>
      </c>
      <c r="J33" s="159" t="str">
        <f t="shared" si="130"/>
        <v/>
      </c>
      <c r="K33" s="159"/>
      <c r="L33" s="244" t="str" cm="1">
        <f t="array" aca="1" ref="L33" ca="1">IF(celkem_formaci&gt;=D33,INDIRECT("'"&amp;data!B172&amp;"'!"&amp;ADDRESS(ROW('Přihláška č. 1'!$D$12),COLUMN('Přihláška č. 1'!$D$12),4),TRUE),"")</f>
        <v/>
      </c>
      <c r="M33" s="227" t="str">
        <f t="shared" si="131"/>
        <v/>
      </c>
      <c r="N33" s="228" t="str">
        <f t="shared" si="132"/>
        <v/>
      </c>
      <c r="O33" s="229" t="str" cm="1">
        <f t="array" aca="1" ref="O33" ca="1">IF(celkem_formaci&gt;=D33,INDIRECT("'"&amp;data!B172&amp;"'!"&amp;ADDRESS(ROW('Přihláška č. 1'!$D$6),COLUMN('Přihláška č. 1'!$D$6),4),TRUE),"")</f>
        <v/>
      </c>
      <c r="P33" s="159" t="str">
        <f ca="1">IF(celkem_formaci&gt;=D33,COUNTIF(INDIRECT("'"&amp;data!B172&amp;"'!"&amp;ADDRESS(ROW('Přihláška č. 1'!$E$9),COLUMN('Přihláška č. 1'!$E$9),4),TRUE),"*")+COUNTIF(INDIRECT("'"&amp;data!B172&amp;"'!"&amp;ADDRESS(ROW('Přihláška č. 1'!$E$10),COLUMN('Přihláška č. 1'!$E$10),4),TRUE),"*"),"")</f>
        <v/>
      </c>
      <c r="Q33" s="159" t="str">
        <f t="shared" si="133"/>
        <v/>
      </c>
      <c r="R33" s="159" t="str">
        <f t="shared" si="134"/>
        <v/>
      </c>
      <c r="S33" s="230" t="str">
        <f t="shared" si="135"/>
        <v/>
      </c>
      <c r="T33" s="229" t="str" cm="1">
        <f t="array" aca="1" ref="T33" ca="1">IF(celkem_formaci&gt;=D33,INDIRECT("'"&amp;data!B172&amp;"'!"&amp;ADDRESS(ROW('Přihláška č. 1'!$D$4),COLUMN('Přihláška č. 1'!$D$4),4),TRUE),"")</f>
        <v/>
      </c>
      <c r="U33" s="159" t="str" cm="1">
        <f t="array" aca="1" ref="U33" ca="1">IF(celkem_formaci&gt;=D33,INDIRECT("'"&amp;data!B172&amp;"'!"&amp;ADDRESS(ROW('Přihláška č. 1'!$D$13),COLUMN('Přihláška č. 1'!$D$13),4),TRUE),"")</f>
        <v/>
      </c>
      <c r="V33" s="159" t="str" cm="1">
        <f t="array" aca="1" ref="V33" ca="1">IF(celkem_formaci&gt;=D33,INDIRECT("'"&amp;data!B172&amp;"'!"&amp;ADDRESS(ROW('Přihláška č. 1'!$D$5),COLUMN('Přihláška č. 1'!$D$5),4),TRUE),"")</f>
        <v/>
      </c>
      <c r="W33" s="159" t="str">
        <f ca="1">IF(celkem_formaci&gt;=D33,IF(INDIRECT("'"&amp;data!B172&amp;"'!"&amp;ADDRESS(ROW('Přihláška č. 1'!$D$8),COLUMN('Přihláška č. 1'!$D$8),4),TRUE)="","",INDIRECT("'"&amp;data!B172&amp;"'!"&amp;ADDRESS(ROW('Přihláška č. 1'!$D$8),COLUMN('Přihláška č. 1'!$D$8),4),TRUE)),"")</f>
        <v/>
      </c>
      <c r="X33" s="231" t="str">
        <f ca="1">IF(celkem_formaci&gt;=D33,INDIRECT("'"&amp;data!B172&amp;"'!"&amp;ADDRESS(ROW('Přihláška č. 1'!$D$7),COLUMN('Přihláška č. 1'!$D$7),4),TRUE)/60,"")</f>
        <v/>
      </c>
      <c r="Y33" s="182"/>
      <c r="Z33" s="175"/>
      <c r="AA33" s="229" t="str">
        <f ca="1">IF(celkem_formaci&gt;=D33,IF(P33&gt;=1,INDIRECT("'"&amp;data!B172&amp;"'!"&amp;ADDRESS(ROW('Přihláška č. 1'!$E$9),COLUMN('Přihláška č. 1'!$E$9),4),TRUE),""),"")</f>
        <v/>
      </c>
      <c r="AB33" s="159" t="str" cm="1">
        <f t="array" aca="1" ref="AB33" ca="1">IF(celkem_formaci&gt;=D33,IF(P33&gt;=2,INDIRECT("'"&amp;data!B172&amp;"'!"&amp;ADDRESS(ROW('Přihláška č. 1'!$E$10),COLUMN('Přihláška č. 1'!$E$10),4),TRUE),""),"")</f>
        <v/>
      </c>
      <c r="AC33" s="159" t="str">
        <f t="shared" si="136"/>
        <v/>
      </c>
      <c r="AD33" s="230" t="str">
        <f t="shared" si="137"/>
        <v/>
      </c>
      <c r="AE33" s="229" t="str">
        <f t="shared" si="94"/>
        <v/>
      </c>
      <c r="AF33" s="159" t="str">
        <f t="shared" si="138"/>
        <v/>
      </c>
      <c r="AG33" s="159" t="str">
        <f t="shared" si="139"/>
        <v/>
      </c>
      <c r="AH33" s="159" t="str">
        <f t="shared" si="97"/>
        <v/>
      </c>
      <c r="AI33" s="159" t="str">
        <f t="shared" si="140"/>
        <v/>
      </c>
      <c r="AJ33" s="175" t="str">
        <f t="shared" si="141"/>
        <v/>
      </c>
      <c r="AK33" s="159" t="str">
        <f t="shared" si="100"/>
        <v/>
      </c>
      <c r="AL33" s="159" t="str">
        <f t="shared" si="101"/>
        <v/>
      </c>
      <c r="AM33" s="232" t="str">
        <f t="shared" si="102"/>
        <v/>
      </c>
      <c r="AN33" s="229" t="str">
        <f ca="1">IF(celkem_formaci&gt;=$D33,IF($O33&gt;=AN$9,INDIRECT("'"&amp;data!$B172&amp;"'!"&amp;$AN$8&amp;AN$10,TRUE),""),"")</f>
        <v/>
      </c>
      <c r="AO33" s="159" t="str">
        <f ca="1">IF(celkem_formaci&gt;=$D33,IF($O33&gt;=AO$9,INDIRECT("'"&amp;data!$B172&amp;"'!"&amp;$AO$8&amp;AO$10,TRUE),""),"")</f>
        <v/>
      </c>
      <c r="AP33" s="159" t="str">
        <f ca="1">IF(celkem_formaci&gt;=$D33,IF($O33&gt;=AP$9,INDIRECT("'"&amp;data!$B172&amp;"'!"&amp;$AN$8&amp;AP$10,TRUE),""),"")</f>
        <v/>
      </c>
      <c r="AQ33" s="159" t="str">
        <f ca="1">IF(celkem_formaci&gt;=$D33,IF($O33&gt;=AQ$9,INDIRECT("'"&amp;data!$B172&amp;"'!"&amp;$AO$8&amp;AQ$10,TRUE),""),"")</f>
        <v/>
      </c>
      <c r="AR33" s="159" t="str">
        <f ca="1">IF(celkem_formaci&gt;=$D33,IF($O33&gt;=AR$9,INDIRECT("'"&amp;data!$B172&amp;"'!"&amp;$AN$8&amp;AR$10,TRUE),""),"")</f>
        <v/>
      </c>
      <c r="AS33" s="159" t="str">
        <f ca="1">IF(celkem_formaci&gt;=$D33,IF($O33&gt;=AS$9,INDIRECT("'"&amp;data!$B172&amp;"'!"&amp;$AO$8&amp;AS$10,TRUE),""),"")</f>
        <v/>
      </c>
      <c r="AT33" s="159" t="str">
        <f ca="1">IF(celkem_formaci&gt;=$D33,IF($O33&gt;=AT$9,INDIRECT("'"&amp;data!$B172&amp;"'!"&amp;$AN$8&amp;AT$10,TRUE),""),"")</f>
        <v/>
      </c>
      <c r="AU33" s="159" t="str">
        <f ca="1">IF(celkem_formaci&gt;=$D33,IF($O33&gt;=AU$9,INDIRECT("'"&amp;data!$B172&amp;"'!"&amp;$AO$8&amp;AU$10,TRUE),""),"")</f>
        <v/>
      </c>
      <c r="AV33" s="159" t="str">
        <f ca="1">IF(celkem_formaci&gt;=$D33,IF($O33&gt;=AV$9,INDIRECT("'"&amp;data!$B172&amp;"'!"&amp;$AN$8&amp;AV$10,TRUE),""),"")</f>
        <v/>
      </c>
      <c r="AW33" s="159" t="str">
        <f ca="1">IF(celkem_formaci&gt;=$D33,IF($O33&gt;=AW$9,INDIRECT("'"&amp;data!$B172&amp;"'!"&amp;$AO$8&amp;AW$10,TRUE),""),"")</f>
        <v/>
      </c>
      <c r="AX33" s="159" t="str">
        <f ca="1">IF(celkem_formaci&gt;=$D33,IF($O33&gt;=AX$9,INDIRECT("'"&amp;data!$B172&amp;"'!"&amp;$AN$8&amp;AX$10,TRUE),""),"")</f>
        <v/>
      </c>
      <c r="AY33" s="159" t="str">
        <f ca="1">IF(celkem_formaci&gt;=$D33,IF($O33&gt;=AY$9,INDIRECT("'"&amp;data!$B172&amp;"'!"&amp;$AO$8&amp;AY$10,TRUE),""),"")</f>
        <v/>
      </c>
      <c r="AZ33" s="159" t="str">
        <f ca="1">IF(celkem_formaci&gt;=$D33,IF($O33&gt;=AZ$9,INDIRECT("'"&amp;data!$B172&amp;"'!"&amp;$AN$8&amp;AZ$10,TRUE),""),"")</f>
        <v/>
      </c>
      <c r="BA33" s="159" t="str">
        <f ca="1">IF(celkem_formaci&gt;=$D33,IF($O33&gt;=BA$9,INDIRECT("'"&amp;data!$B172&amp;"'!"&amp;$AO$8&amp;BA$10,TRUE),""),"")</f>
        <v/>
      </c>
      <c r="BB33" s="159" t="str">
        <f ca="1">IF(celkem_formaci&gt;=$D33,IF($O33&gt;=BB$9,INDIRECT("'"&amp;data!$B172&amp;"'!"&amp;$AN$8&amp;BB$10,TRUE),""),"")</f>
        <v/>
      </c>
      <c r="BC33" s="159" t="str">
        <f ca="1">IF(celkem_formaci&gt;=$D33,IF($O33&gt;=BC$9,INDIRECT("'"&amp;data!$B172&amp;"'!"&amp;$AO$8&amp;BC$10,TRUE),""),"")</f>
        <v/>
      </c>
      <c r="BD33" s="159" t="str">
        <f ca="1">IF(celkem_formaci&gt;=$D33,IF($O33&gt;=BD$9,INDIRECT("'"&amp;data!$B172&amp;"'!"&amp;$AN$8&amp;BD$10,TRUE),""),"")</f>
        <v/>
      </c>
      <c r="BE33" s="159" t="str">
        <f ca="1">IF(celkem_formaci&gt;=$D33,IF($O33&gt;=BE$9,INDIRECT("'"&amp;data!$B172&amp;"'!"&amp;$AO$8&amp;BE$10,TRUE),""),"")</f>
        <v/>
      </c>
      <c r="BF33" s="159" t="str">
        <f ca="1">IF(celkem_formaci&gt;=$D33,IF($O33&gt;=BF$9,INDIRECT("'"&amp;data!$B172&amp;"'!"&amp;$AN$8&amp;BF$10,TRUE),""),"")</f>
        <v/>
      </c>
      <c r="BG33" s="159" t="str">
        <f ca="1">IF(celkem_formaci&gt;=$D33,IF($O33&gt;=BG$9,INDIRECT("'"&amp;data!$B172&amp;"'!"&amp;$AO$8&amp;BG$10,TRUE),""),"")</f>
        <v/>
      </c>
      <c r="BH33" s="159" t="str">
        <f ca="1">IF(celkem_formaci&gt;=$D33,IF($O33&gt;=BH$9,INDIRECT("'"&amp;data!$B172&amp;"'!"&amp;$AN$8&amp;BH$10,TRUE),""),"")</f>
        <v/>
      </c>
      <c r="BI33" s="159" t="str">
        <f ca="1">IF(celkem_formaci&gt;=$D33,IF($O33&gt;=BI$9,INDIRECT("'"&amp;data!$B172&amp;"'!"&amp;$AO$8&amp;BI$10,TRUE),""),"")</f>
        <v/>
      </c>
      <c r="BJ33" s="159" t="str">
        <f ca="1">IF(celkem_formaci&gt;=$D33,IF($O33&gt;=BJ$9,INDIRECT("'"&amp;data!$B172&amp;"'!"&amp;$AN$8&amp;BJ$10,TRUE),""),"")</f>
        <v/>
      </c>
      <c r="BK33" s="159" t="str">
        <f ca="1">IF(celkem_formaci&gt;=$D33,IF($O33&gt;=BK$9,INDIRECT("'"&amp;data!$B172&amp;"'!"&amp;$AO$8&amp;BK$10,TRUE),""),"")</f>
        <v/>
      </c>
      <c r="BL33" s="159" t="str">
        <f ca="1">IF(celkem_formaci&gt;=$D33,IF($O33&gt;=BL$9,INDIRECT("'"&amp;data!$B172&amp;"'!"&amp;$AN$8&amp;BL$10,TRUE),""),"")</f>
        <v/>
      </c>
      <c r="BM33" s="159" t="str">
        <f ca="1">IF(celkem_formaci&gt;=$D33,IF($O33&gt;=BM$9,INDIRECT("'"&amp;data!$B172&amp;"'!"&amp;$AO$8&amp;BM$10,TRUE),""),"")</f>
        <v/>
      </c>
      <c r="BN33" s="159" t="str">
        <f ca="1">IF(celkem_formaci&gt;=$D33,IF($O33&gt;=BN$9,INDIRECT("'"&amp;data!$B172&amp;"'!"&amp;$AN$8&amp;BN$10,TRUE),""),"")</f>
        <v/>
      </c>
      <c r="BO33" s="159" t="str">
        <f ca="1">IF(celkem_formaci&gt;=$D33,IF($O33&gt;=BO$9,INDIRECT("'"&amp;data!$B172&amp;"'!"&amp;$AO$8&amp;BO$10,TRUE),""),"")</f>
        <v/>
      </c>
      <c r="BP33" s="159" t="str">
        <f ca="1">IF(celkem_formaci&gt;=$D33,IF($O33&gt;=BP$9,INDIRECT("'"&amp;data!$B172&amp;"'!"&amp;$AN$8&amp;BP$10,TRUE),""),"")</f>
        <v/>
      </c>
      <c r="BQ33" s="159" t="str">
        <f ca="1">IF(celkem_formaci&gt;=$D33,IF($O33&gt;=BQ$9,INDIRECT("'"&amp;data!$B172&amp;"'!"&amp;$AO$8&amp;BQ$10,TRUE),""),"")</f>
        <v/>
      </c>
      <c r="BR33" s="159" t="str">
        <f ca="1">IF(celkem_formaci&gt;=$D33,IF($O33&gt;=BR$9,INDIRECT("'"&amp;data!$B172&amp;"'!"&amp;$AN$8&amp;BR$10,TRUE),""),"")</f>
        <v/>
      </c>
      <c r="BS33" s="159" t="str">
        <f ca="1">IF(celkem_formaci&gt;=$D33,IF($O33&gt;=BS$9,INDIRECT("'"&amp;data!$B172&amp;"'!"&amp;$AO$8&amp;BS$10,TRUE),""),"")</f>
        <v/>
      </c>
      <c r="BT33" s="159" t="str">
        <f ca="1">IF(celkem_formaci&gt;=$D33,IF($O33&gt;=BT$9,INDIRECT("'"&amp;data!$B172&amp;"'!"&amp;$AN$8&amp;BT$10,TRUE),""),"")</f>
        <v/>
      </c>
      <c r="BU33" s="159" t="str">
        <f ca="1">IF(celkem_formaci&gt;=$D33,IF($O33&gt;=BU$9,INDIRECT("'"&amp;data!$B172&amp;"'!"&amp;$AO$8&amp;BU$10,TRUE),""),"")</f>
        <v/>
      </c>
      <c r="BV33" s="159" t="str">
        <f ca="1">IF(celkem_formaci&gt;=$D33,IF($O33&gt;=BV$9,INDIRECT("'"&amp;data!$B172&amp;"'!"&amp;$AN$8&amp;BV$10,TRUE),""),"")</f>
        <v/>
      </c>
      <c r="BW33" s="159" t="str">
        <f ca="1">IF(celkem_formaci&gt;=$D33,IF($O33&gt;=BW$9,INDIRECT("'"&amp;data!$B172&amp;"'!"&amp;$AO$8&amp;BW$10,TRUE),""),"")</f>
        <v/>
      </c>
      <c r="BX33" s="159" t="str">
        <f ca="1">IF(celkem_formaci&gt;=$D33,IF($O33&gt;=BX$9,INDIRECT("'"&amp;data!$B172&amp;"'!"&amp;$AN$8&amp;BX$10,TRUE),""),"")</f>
        <v/>
      </c>
      <c r="BY33" s="159" t="str">
        <f ca="1">IF(celkem_formaci&gt;=$D33,IF($O33&gt;=BY$9,INDIRECT("'"&amp;data!$B172&amp;"'!"&amp;$AO$8&amp;BY$10,TRUE),""),"")</f>
        <v/>
      </c>
      <c r="BZ33" s="159" t="str">
        <f ca="1">IF(celkem_formaci&gt;=$D33,IF($O33&gt;=BZ$9,INDIRECT("'"&amp;data!$B172&amp;"'!"&amp;$AN$8&amp;BZ$10,TRUE),""),"")</f>
        <v/>
      </c>
      <c r="CA33" s="159" t="str">
        <f ca="1">IF(celkem_formaci&gt;=$D33,IF($O33&gt;=CA$9,INDIRECT("'"&amp;data!$B172&amp;"'!"&amp;$AO$8&amp;CA$10,TRUE),""),"")</f>
        <v/>
      </c>
      <c r="CB33" s="159" t="str">
        <f ca="1">IF(celkem_formaci&gt;=$D33,IF($O33&gt;=CB$9,INDIRECT("'"&amp;data!$B172&amp;"'!"&amp;$AN$8&amp;CB$10,TRUE),""),"")</f>
        <v/>
      </c>
      <c r="CC33" s="159" t="str">
        <f ca="1">IF(celkem_formaci&gt;=$D33,IF($O33&gt;=CC$9,INDIRECT("'"&amp;data!$B172&amp;"'!"&amp;$AO$8&amp;CC$10,TRUE),""),"")</f>
        <v/>
      </c>
      <c r="CD33" s="159" t="str">
        <f ca="1">IF(celkem_formaci&gt;=$D33,IF($O33&gt;=CD$9,INDIRECT("'"&amp;data!$B172&amp;"'!"&amp;$AN$8&amp;CD$10,TRUE),""),"")</f>
        <v/>
      </c>
      <c r="CE33" s="159" t="str">
        <f ca="1">IF(celkem_formaci&gt;=$D33,IF($O33&gt;=CE$9,INDIRECT("'"&amp;data!$B172&amp;"'!"&amp;$AO$8&amp;CE$10,TRUE),""),"")</f>
        <v/>
      </c>
      <c r="CF33" s="159" t="str">
        <f ca="1">IF(celkem_formaci&gt;=$D33,IF($O33&gt;=CF$9,INDIRECT("'"&amp;data!$B172&amp;"'!"&amp;$AN$8&amp;CF$10,TRUE),""),"")</f>
        <v/>
      </c>
      <c r="CG33" s="159" t="str">
        <f ca="1">IF(celkem_formaci&gt;=$D33,IF($O33&gt;=CG$9,INDIRECT("'"&amp;data!$B172&amp;"'!"&amp;$AO$8&amp;CG$10,TRUE),""),"")</f>
        <v/>
      </c>
      <c r="CH33" s="159" t="str">
        <f ca="1">IF(celkem_formaci&gt;=$D33,IF($O33&gt;=CH$9,INDIRECT("'"&amp;data!$B172&amp;"'!"&amp;$AN$8&amp;CH$10,TRUE),""),"")</f>
        <v/>
      </c>
      <c r="CI33" s="159" t="str">
        <f ca="1">IF(celkem_formaci&gt;=$D33,IF($O33&gt;=CI$9,INDIRECT("'"&amp;data!$B172&amp;"'!"&amp;$AO$8&amp;CI$10,TRUE),""),"")</f>
        <v/>
      </c>
      <c r="CJ33" s="159" t="str">
        <f ca="1">IF(celkem_formaci&gt;=$D33,IF($O33&gt;=CJ$9,INDIRECT("'"&amp;data!$B172&amp;"'!"&amp;$AN$8&amp;CJ$10,TRUE),""),"")</f>
        <v/>
      </c>
      <c r="CK33" s="230" t="str">
        <f ca="1">IF(celkem_formaci&gt;=$D33,IF($O33&gt;=CK$9,INDIRECT("'"&amp;data!$B172&amp;"'!"&amp;$AO$8&amp;CK$10,TRUE),""),"")</f>
        <v/>
      </c>
      <c r="CL33" s="229" t="str">
        <f ca="1">IF(celkem_formaci&gt;=$D33,IF($O33&gt;=CL$9,INDIRECT("'"&amp;data!$B172&amp;"'!"&amp;$AP$8&amp;CL$10,TRUE),""),"")</f>
        <v/>
      </c>
      <c r="CM33" s="159" t="str">
        <f ca="1">IF(celkem_formaci&gt;=$D33,IF($O33&gt;=CM$9,INDIRECT("'"&amp;data!$B172&amp;"'!"&amp;$AP$8&amp;CM$10,TRUE),""),"")</f>
        <v/>
      </c>
      <c r="CN33" s="159" t="str">
        <f ca="1">IF(celkem_formaci&gt;=$D33,IF($O33&gt;=CN$9,INDIRECT("'"&amp;data!$B172&amp;"'!"&amp;$AP$8&amp;CN$10,TRUE),""),"")</f>
        <v/>
      </c>
      <c r="CO33" s="159" t="str">
        <f ca="1">IF(celkem_formaci&gt;=$D33,IF($O33&gt;=CO$9,INDIRECT("'"&amp;data!$B172&amp;"'!"&amp;$AP$8&amp;CO$10,TRUE),""),"")</f>
        <v/>
      </c>
      <c r="CP33" s="159" t="str">
        <f ca="1">IF(celkem_formaci&gt;=$D33,IF($O33&gt;=CP$9,INDIRECT("'"&amp;data!$B172&amp;"'!"&amp;$AP$8&amp;CP$10,TRUE),""),"")</f>
        <v/>
      </c>
      <c r="CQ33" s="159" t="str">
        <f ca="1">IF(celkem_formaci&gt;=$D33,IF($O33&gt;=CQ$9,INDIRECT("'"&amp;data!$B172&amp;"'!"&amp;$AP$8&amp;CQ$10,TRUE),""),"")</f>
        <v/>
      </c>
      <c r="CR33" s="159" t="str">
        <f ca="1">IF(celkem_formaci&gt;=$D33,IF($O33&gt;=CR$9,INDIRECT("'"&amp;data!$B172&amp;"'!"&amp;$AP$8&amp;CR$10,TRUE),""),"")</f>
        <v/>
      </c>
      <c r="CS33" s="159" t="str">
        <f ca="1">IF(celkem_formaci&gt;=$D33,IF($O33&gt;=CS$9,INDIRECT("'"&amp;data!$B172&amp;"'!"&amp;$AP$8&amp;CS$10,TRUE),""),"")</f>
        <v/>
      </c>
      <c r="CT33" s="159" t="str">
        <f ca="1">IF(celkem_formaci&gt;=$D33,IF($O33&gt;=CT$9,INDIRECT("'"&amp;data!$B172&amp;"'!"&amp;$AP$8&amp;CT$10,TRUE),""),"")</f>
        <v/>
      </c>
      <c r="CU33" s="159" t="str">
        <f ca="1">IF(celkem_formaci&gt;=$D33,IF($O33&gt;=CU$9,INDIRECT("'"&amp;data!$B172&amp;"'!"&amp;$AP$8&amp;CU$10,TRUE),""),"")</f>
        <v/>
      </c>
      <c r="CV33" s="159" t="str">
        <f ca="1">IF(celkem_formaci&gt;=$D33,IF($O33&gt;=CV$9,INDIRECT("'"&amp;data!$B172&amp;"'!"&amp;$AP$8&amp;CV$10,TRUE),""),"")</f>
        <v/>
      </c>
      <c r="CW33" s="159" t="str">
        <f ca="1">IF(celkem_formaci&gt;=$D33,IF($O33&gt;=CW$9,INDIRECT("'"&amp;data!$B172&amp;"'!"&amp;$AP$8&amp;CW$10,TRUE),""),"")</f>
        <v/>
      </c>
      <c r="CX33" s="159" t="str">
        <f ca="1">IF(celkem_formaci&gt;=$D33,IF($O33&gt;=CX$9,INDIRECT("'"&amp;data!$B172&amp;"'!"&amp;$AP$8&amp;CX$10,TRUE),""),"")</f>
        <v/>
      </c>
      <c r="CY33" s="159" t="str">
        <f ca="1">IF(celkem_formaci&gt;=$D33,IF($O33&gt;=CY$9,INDIRECT("'"&amp;data!$B172&amp;"'!"&amp;$AP$8&amp;CY$10,TRUE),""),"")</f>
        <v/>
      </c>
      <c r="CZ33" s="159" t="str">
        <f ca="1">IF(celkem_formaci&gt;=$D33,IF($O33&gt;=CZ$9,INDIRECT("'"&amp;data!$B172&amp;"'!"&amp;$AP$8&amp;CZ$10,TRUE),""),"")</f>
        <v/>
      </c>
      <c r="DA33" s="159" t="str">
        <f ca="1">IF(celkem_formaci&gt;=$D33,IF($O33&gt;=DA$9,INDIRECT("'"&amp;data!$B172&amp;"'!"&amp;$AP$8&amp;DA$10,TRUE),""),"")</f>
        <v/>
      </c>
      <c r="DB33" s="159" t="str">
        <f ca="1">IF(celkem_formaci&gt;=$D33,IF($O33&gt;=DB$9,INDIRECT("'"&amp;data!$B172&amp;"'!"&amp;$AP$8&amp;DB$10,TRUE),""),"")</f>
        <v/>
      </c>
      <c r="DC33" s="159" t="str">
        <f ca="1">IF(celkem_formaci&gt;=$D33,IF($O33&gt;=DC$9,INDIRECT("'"&amp;data!$B172&amp;"'!"&amp;$AP$8&amp;DC$10,TRUE),""),"")</f>
        <v/>
      </c>
      <c r="DD33" s="159" t="str">
        <f ca="1">IF(celkem_formaci&gt;=$D33,IF($O33&gt;=DD$9,INDIRECT("'"&amp;data!$B172&amp;"'!"&amp;$AP$8&amp;DD$10,TRUE),""),"")</f>
        <v/>
      </c>
      <c r="DE33" s="159" t="str">
        <f ca="1">IF(celkem_formaci&gt;=$D33,IF($O33&gt;=DE$9,INDIRECT("'"&amp;data!$B172&amp;"'!"&amp;$AP$8&amp;DE$10,TRUE),""),"")</f>
        <v/>
      </c>
      <c r="DF33" s="159" t="str">
        <f ca="1">IF(celkem_formaci&gt;=$D33,IF($O33&gt;=DF$9,INDIRECT("'"&amp;data!$B172&amp;"'!"&amp;$AP$8&amp;DF$10,TRUE),""),"")</f>
        <v/>
      </c>
      <c r="DG33" s="159" t="str">
        <f ca="1">IF(celkem_formaci&gt;=$D33,IF($O33&gt;=DG$9,INDIRECT("'"&amp;data!$B172&amp;"'!"&amp;$AP$8&amp;DG$10,TRUE),""),"")</f>
        <v/>
      </c>
      <c r="DH33" s="159" t="str">
        <f ca="1">IF(celkem_formaci&gt;=$D33,IF($O33&gt;=DH$9,INDIRECT("'"&amp;data!$B172&amp;"'!"&amp;$AP$8&amp;DH$10,TRUE),""),"")</f>
        <v/>
      </c>
      <c r="DI33" s="159" t="str">
        <f ca="1">IF(celkem_formaci&gt;=$D33,IF($O33&gt;=DI$9,INDIRECT("'"&amp;data!$B172&amp;"'!"&amp;$AP$8&amp;DI$10,TRUE),""),"")</f>
        <v/>
      </c>
      <c r="DJ33" s="230" t="str">
        <f ca="1">IF(celkem_formaci&gt;=$D33,IF($O33&gt;=DJ$9,INDIRECT("'"&amp;data!$B172&amp;"'!"&amp;$AP$8&amp;DJ$10,TRUE),""),"")</f>
        <v/>
      </c>
      <c r="DK33" s="229" t="str">
        <f ca="1">IF(celkem_formaci&gt;=$D33,IF($O33&gt;=DK$9,INDIRECT("'"&amp;data!$B172&amp;"'!"&amp;$AQ$8&amp;DK$10,TRUE),""),"")</f>
        <v/>
      </c>
      <c r="DL33" s="159" t="str">
        <f ca="1">IF(celkem_formaci&gt;=$D33,IF($O33&gt;=DL$9,INDIRECT("'"&amp;data!$B172&amp;"'!"&amp;$AQ$8&amp;DL$10,TRUE),""),"")</f>
        <v/>
      </c>
      <c r="DM33" s="159" t="str">
        <f ca="1">IF(celkem_formaci&gt;=$D33,IF($O33&gt;=DM$9,INDIRECT("'"&amp;data!$B172&amp;"'!"&amp;$AQ$8&amp;DM$10,TRUE),""),"")</f>
        <v/>
      </c>
      <c r="DN33" s="159" t="str">
        <f ca="1">IF(celkem_formaci&gt;=$D33,IF($O33&gt;=DN$9,INDIRECT("'"&amp;data!$B172&amp;"'!"&amp;$AQ$8&amp;DN$10,TRUE),""),"")</f>
        <v/>
      </c>
      <c r="DO33" s="159" t="str">
        <f ca="1">IF(celkem_formaci&gt;=$D33,IF($O33&gt;=DO$9,INDIRECT("'"&amp;data!$B172&amp;"'!"&amp;$AQ$8&amp;DO$10,TRUE),""),"")</f>
        <v/>
      </c>
      <c r="DP33" s="159" t="str">
        <f ca="1">IF(celkem_formaci&gt;=$D33,IF($O33&gt;=DP$9,INDIRECT("'"&amp;data!$B172&amp;"'!"&amp;$AQ$8&amp;DP$10,TRUE),""),"")</f>
        <v/>
      </c>
      <c r="DQ33" s="159" t="str">
        <f ca="1">IF(celkem_formaci&gt;=$D33,IF($O33&gt;=DQ$9,INDIRECT("'"&amp;data!$B172&amp;"'!"&amp;$AQ$8&amp;DQ$10,TRUE),""),"")</f>
        <v/>
      </c>
      <c r="DR33" s="159" t="str">
        <f ca="1">IF(celkem_formaci&gt;=$D33,IF($O33&gt;=DR$9,INDIRECT("'"&amp;data!$B172&amp;"'!"&amp;$AQ$8&amp;DR$10,TRUE),""),"")</f>
        <v/>
      </c>
      <c r="DS33" s="159" t="str">
        <f ca="1">IF(celkem_formaci&gt;=$D33,IF($O33&gt;=DS$9,INDIRECT("'"&amp;data!$B172&amp;"'!"&amp;$AQ$8&amp;DS$10,TRUE),""),"")</f>
        <v/>
      </c>
      <c r="DT33" s="159" t="str">
        <f ca="1">IF(celkem_formaci&gt;=$D33,IF($O33&gt;=DT$9,INDIRECT("'"&amp;data!$B172&amp;"'!"&amp;$AQ$8&amp;DT$10,TRUE),""),"")</f>
        <v/>
      </c>
      <c r="DU33" s="159" t="str">
        <f ca="1">IF(celkem_formaci&gt;=$D33,IF($O33&gt;=DU$9,INDIRECT("'"&amp;data!$B172&amp;"'!"&amp;$AQ$8&amp;DU$10,TRUE),""),"")</f>
        <v/>
      </c>
      <c r="DV33" s="159" t="str">
        <f ca="1">IF(celkem_formaci&gt;=$D33,IF($O33&gt;=DV$9,INDIRECT("'"&amp;data!$B172&amp;"'!"&amp;$AQ$8&amp;DV$10,TRUE),""),"")</f>
        <v/>
      </c>
      <c r="DW33" s="159" t="str">
        <f ca="1">IF(celkem_formaci&gt;=$D33,IF($O33&gt;=DW$9,INDIRECT("'"&amp;data!$B172&amp;"'!"&amp;$AQ$8&amp;DW$10,TRUE),""),"")</f>
        <v/>
      </c>
      <c r="DX33" s="159" t="str">
        <f ca="1">IF(celkem_formaci&gt;=$D33,IF($O33&gt;=DX$9,INDIRECT("'"&amp;data!$B172&amp;"'!"&amp;$AQ$8&amp;DX$10,TRUE),""),"")</f>
        <v/>
      </c>
      <c r="DY33" s="159" t="str">
        <f ca="1">IF(celkem_formaci&gt;=$D33,IF($O33&gt;=DY$9,INDIRECT("'"&amp;data!$B172&amp;"'!"&amp;$AQ$8&amp;DY$10,TRUE),""),"")</f>
        <v/>
      </c>
      <c r="DZ33" s="159" t="str">
        <f ca="1">IF(celkem_formaci&gt;=$D33,IF($O33&gt;=DZ$9,INDIRECT("'"&amp;data!$B172&amp;"'!"&amp;$AQ$8&amp;DZ$10,TRUE),""),"")</f>
        <v/>
      </c>
      <c r="EA33" s="159" t="str">
        <f ca="1">IF(celkem_formaci&gt;=$D33,IF($O33&gt;=EA$9,INDIRECT("'"&amp;data!$B172&amp;"'!"&amp;$AQ$8&amp;EA$10,TRUE),""),"")</f>
        <v/>
      </c>
      <c r="EB33" s="159" t="str">
        <f ca="1">IF(celkem_formaci&gt;=$D33,IF($O33&gt;=EB$9,INDIRECT("'"&amp;data!$B172&amp;"'!"&amp;$AQ$8&amp;EB$10,TRUE),""),"")</f>
        <v/>
      </c>
      <c r="EC33" s="159" t="str">
        <f ca="1">IF(celkem_formaci&gt;=$D33,IF($O33&gt;=EC$9,INDIRECT("'"&amp;data!$B172&amp;"'!"&amp;$AQ$8&amp;EC$10,TRUE),""),"")</f>
        <v/>
      </c>
      <c r="ED33" s="159" t="str">
        <f ca="1">IF(celkem_formaci&gt;=$D33,IF($O33&gt;=ED$9,INDIRECT("'"&amp;data!$B172&amp;"'!"&amp;$AQ$8&amp;ED$10,TRUE),""),"")</f>
        <v/>
      </c>
      <c r="EE33" s="159" t="str">
        <f ca="1">IF(celkem_formaci&gt;=$D33,IF($O33&gt;=EE$9,INDIRECT("'"&amp;data!$B172&amp;"'!"&amp;$AQ$8&amp;EE$10,TRUE),""),"")</f>
        <v/>
      </c>
      <c r="EF33" s="159" t="str">
        <f ca="1">IF(celkem_formaci&gt;=$D33,IF($O33&gt;=EF$9,INDIRECT("'"&amp;data!$B172&amp;"'!"&amp;$AQ$8&amp;EF$10,TRUE),""),"")</f>
        <v/>
      </c>
      <c r="EG33" s="159" t="str">
        <f ca="1">IF(celkem_formaci&gt;=$D33,IF($O33&gt;=EG$9,INDIRECT("'"&amp;data!$B172&amp;"'!"&amp;$AQ$8&amp;EG$10,TRUE),""),"")</f>
        <v/>
      </c>
      <c r="EH33" s="159" t="str">
        <f ca="1">IF(celkem_formaci&gt;=$D33,IF($O33&gt;=EH$9,INDIRECT("'"&amp;data!$B172&amp;"'!"&amp;$AQ$8&amp;EH$10,TRUE),""),"")</f>
        <v/>
      </c>
      <c r="EI33" s="230" t="str">
        <f ca="1">IF(celkem_formaci&gt;=$D33,IF($O33&gt;=EI$9,INDIRECT("'"&amp;data!$B172&amp;"'!"&amp;$AQ$8&amp;EI$10,TRUE),""),"")</f>
        <v/>
      </c>
      <c r="EJ33" s="182" t="str">
        <f t="shared" si="142"/>
        <v/>
      </c>
      <c r="EK33" s="159" t="str">
        <f t="shared" si="143"/>
        <v/>
      </c>
      <c r="EL33" s="159" t="str">
        <f t="shared" si="144"/>
        <v/>
      </c>
      <c r="EM33" s="159" t="str">
        <f t="shared" si="145"/>
        <v/>
      </c>
      <c r="EN33" s="159" t="str">
        <f t="shared" si="146"/>
        <v/>
      </c>
      <c r="EO33" s="159" t="str">
        <f t="shared" si="147"/>
        <v/>
      </c>
      <c r="EP33" s="159" t="str">
        <f t="shared" si="148"/>
        <v/>
      </c>
      <c r="EQ33" s="159" t="str">
        <f t="shared" si="149"/>
        <v/>
      </c>
      <c r="ER33" s="159" t="str">
        <f t="shared" si="150"/>
        <v/>
      </c>
      <c r="ES33" s="159" t="str">
        <f t="shared" si="151"/>
        <v/>
      </c>
      <c r="ET33" s="159" t="str">
        <f t="shared" si="152"/>
        <v/>
      </c>
      <c r="EU33" s="159" t="str">
        <f t="shared" si="153"/>
        <v/>
      </c>
      <c r="EV33" s="159" t="str">
        <f t="shared" si="154"/>
        <v/>
      </c>
      <c r="EW33" s="159" t="str">
        <f t="shared" si="155"/>
        <v/>
      </c>
      <c r="EX33" s="159" t="str">
        <f t="shared" si="156"/>
        <v/>
      </c>
      <c r="EY33" s="159" t="str">
        <f t="shared" si="157"/>
        <v/>
      </c>
      <c r="EZ33" s="159" t="str">
        <f t="shared" si="158"/>
        <v/>
      </c>
      <c r="FA33" s="159" t="str">
        <f t="shared" si="159"/>
        <v/>
      </c>
      <c r="FB33" s="159" t="str">
        <f t="shared" si="160"/>
        <v/>
      </c>
      <c r="FC33" s="159" t="str">
        <f t="shared" si="161"/>
        <v/>
      </c>
      <c r="FD33" s="159" t="str">
        <f t="shared" si="162"/>
        <v/>
      </c>
      <c r="FE33" s="159" t="str">
        <f t="shared" si="163"/>
        <v/>
      </c>
      <c r="FF33" s="159" t="str">
        <f t="shared" si="164"/>
        <v/>
      </c>
      <c r="FG33" s="159" t="str">
        <f t="shared" si="165"/>
        <v/>
      </c>
      <c r="FH33" s="175" t="str">
        <f t="shared" si="166"/>
        <v/>
      </c>
      <c r="FI33" s="233" t="str">
        <f t="shared" si="128"/>
        <v/>
      </c>
      <c r="FJ33" s="135"/>
    </row>
    <row r="34" spans="2:166" x14ac:dyDescent="0.3">
      <c r="B34" s="128" t="str">
        <f ca="1">IF(celkem_formaci&gt;=D34,IF(AND((INDIRECT("'"&amp;data!B173&amp;"'!"&amp;ADDRESS(ROW('Přihláška č. 1'!$F$8),COLUMN('Přihláška č. 1'!$F$8),4),TRUE))=list_ok,COUNTIF(AA34:CK34,0)=0),"OK","ERR"),"")</f>
        <v/>
      </c>
      <c r="C34" s="128"/>
      <c r="D34" s="248">
        <v>23</v>
      </c>
      <c r="E34" s="251" t="str">
        <f t="shared" si="84"/>
        <v/>
      </c>
      <c r="F34" s="201"/>
      <c r="G34" s="200"/>
      <c r="H34" s="204"/>
      <c r="I34" s="226" t="str">
        <f t="shared" si="129"/>
        <v/>
      </c>
      <c r="J34" s="159" t="str">
        <f t="shared" si="130"/>
        <v/>
      </c>
      <c r="K34" s="159"/>
      <c r="L34" s="244" t="str" cm="1">
        <f t="array" aca="1" ref="L34" ca="1">IF(celkem_formaci&gt;=D34,INDIRECT("'"&amp;data!B173&amp;"'!"&amp;ADDRESS(ROW('Přihláška č. 1'!$D$12),COLUMN('Přihláška č. 1'!$D$12),4),TRUE),"")</f>
        <v/>
      </c>
      <c r="M34" s="227" t="str">
        <f t="shared" si="131"/>
        <v/>
      </c>
      <c r="N34" s="228" t="str">
        <f t="shared" si="132"/>
        <v/>
      </c>
      <c r="O34" s="229" t="str" cm="1">
        <f t="array" aca="1" ref="O34" ca="1">IF(celkem_formaci&gt;=D34,INDIRECT("'"&amp;data!B173&amp;"'!"&amp;ADDRESS(ROW('Přihláška č. 1'!$D$6),COLUMN('Přihláška č. 1'!$D$6),4),TRUE),"")</f>
        <v/>
      </c>
      <c r="P34" s="159" t="str">
        <f ca="1">IF(celkem_formaci&gt;=D34,COUNTIF(INDIRECT("'"&amp;data!B173&amp;"'!"&amp;ADDRESS(ROW('Přihláška č. 1'!$E$9),COLUMN('Přihláška č. 1'!$E$9),4),TRUE),"*")+COUNTIF(INDIRECT("'"&amp;data!B173&amp;"'!"&amp;ADDRESS(ROW('Přihláška č. 1'!$E$10),COLUMN('Přihláška č. 1'!$E$10),4),TRUE),"*"),"")</f>
        <v/>
      </c>
      <c r="Q34" s="159" t="str">
        <f t="shared" si="133"/>
        <v/>
      </c>
      <c r="R34" s="159" t="str">
        <f t="shared" si="134"/>
        <v/>
      </c>
      <c r="S34" s="230" t="str">
        <f t="shared" si="135"/>
        <v/>
      </c>
      <c r="T34" s="229" t="str" cm="1">
        <f t="array" aca="1" ref="T34" ca="1">IF(celkem_formaci&gt;=D34,INDIRECT("'"&amp;data!B173&amp;"'!"&amp;ADDRESS(ROW('Přihláška č. 1'!$D$4),COLUMN('Přihláška č. 1'!$D$4),4),TRUE),"")</f>
        <v/>
      </c>
      <c r="U34" s="159" t="str" cm="1">
        <f t="array" aca="1" ref="U34" ca="1">IF(celkem_formaci&gt;=D34,INDIRECT("'"&amp;data!B173&amp;"'!"&amp;ADDRESS(ROW('Přihláška č. 1'!$D$13),COLUMN('Přihláška č. 1'!$D$13),4),TRUE),"")</f>
        <v/>
      </c>
      <c r="V34" s="159" t="str" cm="1">
        <f t="array" aca="1" ref="V34" ca="1">IF(celkem_formaci&gt;=D34,INDIRECT("'"&amp;data!B173&amp;"'!"&amp;ADDRESS(ROW('Přihláška č. 1'!$D$5),COLUMN('Přihláška č. 1'!$D$5),4),TRUE),"")</f>
        <v/>
      </c>
      <c r="W34" s="159" t="str">
        <f ca="1">IF(celkem_formaci&gt;=D34,IF(INDIRECT("'"&amp;data!B173&amp;"'!"&amp;ADDRESS(ROW('Přihláška č. 1'!$D$8),COLUMN('Přihláška č. 1'!$D$8),4),TRUE)="","",INDIRECT("'"&amp;data!B173&amp;"'!"&amp;ADDRESS(ROW('Přihláška č. 1'!$D$8),COLUMN('Přihláška č. 1'!$D$8),4),TRUE)),"")</f>
        <v/>
      </c>
      <c r="X34" s="231" t="str">
        <f ca="1">IF(celkem_formaci&gt;=D34,INDIRECT("'"&amp;data!B173&amp;"'!"&amp;ADDRESS(ROW('Přihláška č. 1'!$D$7),COLUMN('Přihláška č. 1'!$D$7),4),TRUE)/60,"")</f>
        <v/>
      </c>
      <c r="Y34" s="182"/>
      <c r="Z34" s="175"/>
      <c r="AA34" s="229" t="str">
        <f ca="1">IF(celkem_formaci&gt;=D34,IF(P34&gt;=1,INDIRECT("'"&amp;data!B173&amp;"'!"&amp;ADDRESS(ROW('Přihláška č. 1'!$E$9),COLUMN('Přihláška č. 1'!$E$9),4),TRUE),""),"")</f>
        <v/>
      </c>
      <c r="AB34" s="159" t="str" cm="1">
        <f t="array" aca="1" ref="AB34" ca="1">IF(celkem_formaci&gt;=D34,IF(P34&gt;=2,INDIRECT("'"&amp;data!B173&amp;"'!"&amp;ADDRESS(ROW('Přihláška č. 1'!$E$10),COLUMN('Přihláška č. 1'!$E$10),4),TRUE),""),"")</f>
        <v/>
      </c>
      <c r="AC34" s="159" t="str">
        <f t="shared" si="136"/>
        <v/>
      </c>
      <c r="AD34" s="230" t="str">
        <f t="shared" si="137"/>
        <v/>
      </c>
      <c r="AE34" s="229" t="str">
        <f t="shared" si="94"/>
        <v/>
      </c>
      <c r="AF34" s="159" t="str">
        <f t="shared" si="138"/>
        <v/>
      </c>
      <c r="AG34" s="159" t="str">
        <f t="shared" si="139"/>
        <v/>
      </c>
      <c r="AH34" s="159" t="str">
        <f t="shared" si="97"/>
        <v/>
      </c>
      <c r="AI34" s="159" t="str">
        <f t="shared" si="140"/>
        <v/>
      </c>
      <c r="AJ34" s="175" t="str">
        <f t="shared" si="141"/>
        <v/>
      </c>
      <c r="AK34" s="159" t="str">
        <f t="shared" si="100"/>
        <v/>
      </c>
      <c r="AL34" s="159" t="str">
        <f t="shared" si="101"/>
        <v/>
      </c>
      <c r="AM34" s="232" t="str">
        <f t="shared" si="102"/>
        <v/>
      </c>
      <c r="AN34" s="229" t="str">
        <f ca="1">IF(celkem_formaci&gt;=$D34,IF($O34&gt;=AN$9,INDIRECT("'"&amp;data!$B173&amp;"'!"&amp;$AN$8&amp;AN$10,TRUE),""),"")</f>
        <v/>
      </c>
      <c r="AO34" s="159" t="str">
        <f ca="1">IF(celkem_formaci&gt;=$D34,IF($O34&gt;=AO$9,INDIRECT("'"&amp;data!$B173&amp;"'!"&amp;$AO$8&amp;AO$10,TRUE),""),"")</f>
        <v/>
      </c>
      <c r="AP34" s="159" t="str">
        <f ca="1">IF(celkem_formaci&gt;=$D34,IF($O34&gt;=AP$9,INDIRECT("'"&amp;data!$B173&amp;"'!"&amp;$AN$8&amp;AP$10,TRUE),""),"")</f>
        <v/>
      </c>
      <c r="AQ34" s="159" t="str">
        <f ca="1">IF(celkem_formaci&gt;=$D34,IF($O34&gt;=AQ$9,INDIRECT("'"&amp;data!$B173&amp;"'!"&amp;$AO$8&amp;AQ$10,TRUE),""),"")</f>
        <v/>
      </c>
      <c r="AR34" s="159" t="str">
        <f ca="1">IF(celkem_formaci&gt;=$D34,IF($O34&gt;=AR$9,INDIRECT("'"&amp;data!$B173&amp;"'!"&amp;$AN$8&amp;AR$10,TRUE),""),"")</f>
        <v/>
      </c>
      <c r="AS34" s="159" t="str">
        <f ca="1">IF(celkem_formaci&gt;=$D34,IF($O34&gt;=AS$9,INDIRECT("'"&amp;data!$B173&amp;"'!"&amp;$AO$8&amp;AS$10,TRUE),""),"")</f>
        <v/>
      </c>
      <c r="AT34" s="159" t="str">
        <f ca="1">IF(celkem_formaci&gt;=$D34,IF($O34&gt;=AT$9,INDIRECT("'"&amp;data!$B173&amp;"'!"&amp;$AN$8&amp;AT$10,TRUE),""),"")</f>
        <v/>
      </c>
      <c r="AU34" s="159" t="str">
        <f ca="1">IF(celkem_formaci&gt;=$D34,IF($O34&gt;=AU$9,INDIRECT("'"&amp;data!$B173&amp;"'!"&amp;$AO$8&amp;AU$10,TRUE),""),"")</f>
        <v/>
      </c>
      <c r="AV34" s="159" t="str">
        <f ca="1">IF(celkem_formaci&gt;=$D34,IF($O34&gt;=AV$9,INDIRECT("'"&amp;data!$B173&amp;"'!"&amp;$AN$8&amp;AV$10,TRUE),""),"")</f>
        <v/>
      </c>
      <c r="AW34" s="159" t="str">
        <f ca="1">IF(celkem_formaci&gt;=$D34,IF($O34&gt;=AW$9,INDIRECT("'"&amp;data!$B173&amp;"'!"&amp;$AO$8&amp;AW$10,TRUE),""),"")</f>
        <v/>
      </c>
      <c r="AX34" s="159" t="str">
        <f ca="1">IF(celkem_formaci&gt;=$D34,IF($O34&gt;=AX$9,INDIRECT("'"&amp;data!$B173&amp;"'!"&amp;$AN$8&amp;AX$10,TRUE),""),"")</f>
        <v/>
      </c>
      <c r="AY34" s="159" t="str">
        <f ca="1">IF(celkem_formaci&gt;=$D34,IF($O34&gt;=AY$9,INDIRECT("'"&amp;data!$B173&amp;"'!"&amp;$AO$8&amp;AY$10,TRUE),""),"")</f>
        <v/>
      </c>
      <c r="AZ34" s="159" t="str">
        <f ca="1">IF(celkem_formaci&gt;=$D34,IF($O34&gt;=AZ$9,INDIRECT("'"&amp;data!$B173&amp;"'!"&amp;$AN$8&amp;AZ$10,TRUE),""),"")</f>
        <v/>
      </c>
      <c r="BA34" s="159" t="str">
        <f ca="1">IF(celkem_formaci&gt;=$D34,IF($O34&gt;=BA$9,INDIRECT("'"&amp;data!$B173&amp;"'!"&amp;$AO$8&amp;BA$10,TRUE),""),"")</f>
        <v/>
      </c>
      <c r="BB34" s="159" t="str">
        <f ca="1">IF(celkem_formaci&gt;=$D34,IF($O34&gt;=BB$9,INDIRECT("'"&amp;data!$B173&amp;"'!"&amp;$AN$8&amp;BB$10,TRUE),""),"")</f>
        <v/>
      </c>
      <c r="BC34" s="159" t="str">
        <f ca="1">IF(celkem_formaci&gt;=$D34,IF($O34&gt;=BC$9,INDIRECT("'"&amp;data!$B173&amp;"'!"&amp;$AO$8&amp;BC$10,TRUE),""),"")</f>
        <v/>
      </c>
      <c r="BD34" s="159" t="str">
        <f ca="1">IF(celkem_formaci&gt;=$D34,IF($O34&gt;=BD$9,INDIRECT("'"&amp;data!$B173&amp;"'!"&amp;$AN$8&amp;BD$10,TRUE),""),"")</f>
        <v/>
      </c>
      <c r="BE34" s="159" t="str">
        <f ca="1">IF(celkem_formaci&gt;=$D34,IF($O34&gt;=BE$9,INDIRECT("'"&amp;data!$B173&amp;"'!"&amp;$AO$8&amp;BE$10,TRUE),""),"")</f>
        <v/>
      </c>
      <c r="BF34" s="159" t="str">
        <f ca="1">IF(celkem_formaci&gt;=$D34,IF($O34&gt;=BF$9,INDIRECT("'"&amp;data!$B173&amp;"'!"&amp;$AN$8&amp;BF$10,TRUE),""),"")</f>
        <v/>
      </c>
      <c r="BG34" s="159" t="str">
        <f ca="1">IF(celkem_formaci&gt;=$D34,IF($O34&gt;=BG$9,INDIRECT("'"&amp;data!$B173&amp;"'!"&amp;$AO$8&amp;BG$10,TRUE),""),"")</f>
        <v/>
      </c>
      <c r="BH34" s="159" t="str">
        <f ca="1">IF(celkem_formaci&gt;=$D34,IF($O34&gt;=BH$9,INDIRECT("'"&amp;data!$B173&amp;"'!"&amp;$AN$8&amp;BH$10,TRUE),""),"")</f>
        <v/>
      </c>
      <c r="BI34" s="159" t="str">
        <f ca="1">IF(celkem_formaci&gt;=$D34,IF($O34&gt;=BI$9,INDIRECT("'"&amp;data!$B173&amp;"'!"&amp;$AO$8&amp;BI$10,TRUE),""),"")</f>
        <v/>
      </c>
      <c r="BJ34" s="159" t="str">
        <f ca="1">IF(celkem_formaci&gt;=$D34,IF($O34&gt;=BJ$9,INDIRECT("'"&amp;data!$B173&amp;"'!"&amp;$AN$8&amp;BJ$10,TRUE),""),"")</f>
        <v/>
      </c>
      <c r="BK34" s="159" t="str">
        <f ca="1">IF(celkem_formaci&gt;=$D34,IF($O34&gt;=BK$9,INDIRECT("'"&amp;data!$B173&amp;"'!"&amp;$AO$8&amp;BK$10,TRUE),""),"")</f>
        <v/>
      </c>
      <c r="BL34" s="159" t="str">
        <f ca="1">IF(celkem_formaci&gt;=$D34,IF($O34&gt;=BL$9,INDIRECT("'"&amp;data!$B173&amp;"'!"&amp;$AN$8&amp;BL$10,TRUE),""),"")</f>
        <v/>
      </c>
      <c r="BM34" s="159" t="str">
        <f ca="1">IF(celkem_formaci&gt;=$D34,IF($O34&gt;=BM$9,INDIRECT("'"&amp;data!$B173&amp;"'!"&amp;$AO$8&amp;BM$10,TRUE),""),"")</f>
        <v/>
      </c>
      <c r="BN34" s="159" t="str">
        <f ca="1">IF(celkem_formaci&gt;=$D34,IF($O34&gt;=BN$9,INDIRECT("'"&amp;data!$B173&amp;"'!"&amp;$AN$8&amp;BN$10,TRUE),""),"")</f>
        <v/>
      </c>
      <c r="BO34" s="159" t="str">
        <f ca="1">IF(celkem_formaci&gt;=$D34,IF($O34&gt;=BO$9,INDIRECT("'"&amp;data!$B173&amp;"'!"&amp;$AO$8&amp;BO$10,TRUE),""),"")</f>
        <v/>
      </c>
      <c r="BP34" s="159" t="str">
        <f ca="1">IF(celkem_formaci&gt;=$D34,IF($O34&gt;=BP$9,INDIRECT("'"&amp;data!$B173&amp;"'!"&amp;$AN$8&amp;BP$10,TRUE),""),"")</f>
        <v/>
      </c>
      <c r="BQ34" s="159" t="str">
        <f ca="1">IF(celkem_formaci&gt;=$D34,IF($O34&gt;=BQ$9,INDIRECT("'"&amp;data!$B173&amp;"'!"&amp;$AO$8&amp;BQ$10,TRUE),""),"")</f>
        <v/>
      </c>
      <c r="BR34" s="159" t="str">
        <f ca="1">IF(celkem_formaci&gt;=$D34,IF($O34&gt;=BR$9,INDIRECT("'"&amp;data!$B173&amp;"'!"&amp;$AN$8&amp;BR$10,TRUE),""),"")</f>
        <v/>
      </c>
      <c r="BS34" s="159" t="str">
        <f ca="1">IF(celkem_formaci&gt;=$D34,IF($O34&gt;=BS$9,INDIRECT("'"&amp;data!$B173&amp;"'!"&amp;$AO$8&amp;BS$10,TRUE),""),"")</f>
        <v/>
      </c>
      <c r="BT34" s="159" t="str">
        <f ca="1">IF(celkem_formaci&gt;=$D34,IF($O34&gt;=BT$9,INDIRECT("'"&amp;data!$B173&amp;"'!"&amp;$AN$8&amp;BT$10,TRUE),""),"")</f>
        <v/>
      </c>
      <c r="BU34" s="159" t="str">
        <f ca="1">IF(celkem_formaci&gt;=$D34,IF($O34&gt;=BU$9,INDIRECT("'"&amp;data!$B173&amp;"'!"&amp;$AO$8&amp;BU$10,TRUE),""),"")</f>
        <v/>
      </c>
      <c r="BV34" s="159" t="str">
        <f ca="1">IF(celkem_formaci&gt;=$D34,IF($O34&gt;=BV$9,INDIRECT("'"&amp;data!$B173&amp;"'!"&amp;$AN$8&amp;BV$10,TRUE),""),"")</f>
        <v/>
      </c>
      <c r="BW34" s="159" t="str">
        <f ca="1">IF(celkem_formaci&gt;=$D34,IF($O34&gt;=BW$9,INDIRECT("'"&amp;data!$B173&amp;"'!"&amp;$AO$8&amp;BW$10,TRUE),""),"")</f>
        <v/>
      </c>
      <c r="BX34" s="159" t="str">
        <f ca="1">IF(celkem_formaci&gt;=$D34,IF($O34&gt;=BX$9,INDIRECT("'"&amp;data!$B173&amp;"'!"&amp;$AN$8&amp;BX$10,TRUE),""),"")</f>
        <v/>
      </c>
      <c r="BY34" s="159" t="str">
        <f ca="1">IF(celkem_formaci&gt;=$D34,IF($O34&gt;=BY$9,INDIRECT("'"&amp;data!$B173&amp;"'!"&amp;$AO$8&amp;BY$10,TRUE),""),"")</f>
        <v/>
      </c>
      <c r="BZ34" s="159" t="str">
        <f ca="1">IF(celkem_formaci&gt;=$D34,IF($O34&gt;=BZ$9,INDIRECT("'"&amp;data!$B173&amp;"'!"&amp;$AN$8&amp;BZ$10,TRUE),""),"")</f>
        <v/>
      </c>
      <c r="CA34" s="159" t="str">
        <f ca="1">IF(celkem_formaci&gt;=$D34,IF($O34&gt;=CA$9,INDIRECT("'"&amp;data!$B173&amp;"'!"&amp;$AO$8&amp;CA$10,TRUE),""),"")</f>
        <v/>
      </c>
      <c r="CB34" s="159" t="str">
        <f ca="1">IF(celkem_formaci&gt;=$D34,IF($O34&gt;=CB$9,INDIRECT("'"&amp;data!$B173&amp;"'!"&amp;$AN$8&amp;CB$10,TRUE),""),"")</f>
        <v/>
      </c>
      <c r="CC34" s="159" t="str">
        <f ca="1">IF(celkem_formaci&gt;=$D34,IF($O34&gt;=CC$9,INDIRECT("'"&amp;data!$B173&amp;"'!"&amp;$AO$8&amp;CC$10,TRUE),""),"")</f>
        <v/>
      </c>
      <c r="CD34" s="159" t="str">
        <f ca="1">IF(celkem_formaci&gt;=$D34,IF($O34&gt;=CD$9,INDIRECT("'"&amp;data!$B173&amp;"'!"&amp;$AN$8&amp;CD$10,TRUE),""),"")</f>
        <v/>
      </c>
      <c r="CE34" s="159" t="str">
        <f ca="1">IF(celkem_formaci&gt;=$D34,IF($O34&gt;=CE$9,INDIRECT("'"&amp;data!$B173&amp;"'!"&amp;$AO$8&amp;CE$10,TRUE),""),"")</f>
        <v/>
      </c>
      <c r="CF34" s="159" t="str">
        <f ca="1">IF(celkem_formaci&gt;=$D34,IF($O34&gt;=CF$9,INDIRECT("'"&amp;data!$B173&amp;"'!"&amp;$AN$8&amp;CF$10,TRUE),""),"")</f>
        <v/>
      </c>
      <c r="CG34" s="159" t="str">
        <f ca="1">IF(celkem_formaci&gt;=$D34,IF($O34&gt;=CG$9,INDIRECT("'"&amp;data!$B173&amp;"'!"&amp;$AO$8&amp;CG$10,TRUE),""),"")</f>
        <v/>
      </c>
      <c r="CH34" s="159" t="str">
        <f ca="1">IF(celkem_formaci&gt;=$D34,IF($O34&gt;=CH$9,INDIRECT("'"&amp;data!$B173&amp;"'!"&amp;$AN$8&amp;CH$10,TRUE),""),"")</f>
        <v/>
      </c>
      <c r="CI34" s="159" t="str">
        <f ca="1">IF(celkem_formaci&gt;=$D34,IF($O34&gt;=CI$9,INDIRECT("'"&amp;data!$B173&amp;"'!"&amp;$AO$8&amp;CI$10,TRUE),""),"")</f>
        <v/>
      </c>
      <c r="CJ34" s="159" t="str">
        <f ca="1">IF(celkem_formaci&gt;=$D34,IF($O34&gt;=CJ$9,INDIRECT("'"&amp;data!$B173&amp;"'!"&amp;$AN$8&amp;CJ$10,TRUE),""),"")</f>
        <v/>
      </c>
      <c r="CK34" s="230" t="str">
        <f ca="1">IF(celkem_formaci&gt;=$D34,IF($O34&gt;=CK$9,INDIRECT("'"&amp;data!$B173&amp;"'!"&amp;$AO$8&amp;CK$10,TRUE),""),"")</f>
        <v/>
      </c>
      <c r="CL34" s="229" t="str">
        <f ca="1">IF(celkem_formaci&gt;=$D34,IF($O34&gt;=CL$9,INDIRECT("'"&amp;data!$B173&amp;"'!"&amp;$AP$8&amp;CL$10,TRUE),""),"")</f>
        <v/>
      </c>
      <c r="CM34" s="159" t="str">
        <f ca="1">IF(celkem_formaci&gt;=$D34,IF($O34&gt;=CM$9,INDIRECT("'"&amp;data!$B173&amp;"'!"&amp;$AP$8&amp;CM$10,TRUE),""),"")</f>
        <v/>
      </c>
      <c r="CN34" s="159" t="str">
        <f ca="1">IF(celkem_formaci&gt;=$D34,IF($O34&gt;=CN$9,INDIRECT("'"&amp;data!$B173&amp;"'!"&amp;$AP$8&amp;CN$10,TRUE),""),"")</f>
        <v/>
      </c>
      <c r="CO34" s="159" t="str">
        <f ca="1">IF(celkem_formaci&gt;=$D34,IF($O34&gt;=CO$9,INDIRECT("'"&amp;data!$B173&amp;"'!"&amp;$AP$8&amp;CO$10,TRUE),""),"")</f>
        <v/>
      </c>
      <c r="CP34" s="159" t="str">
        <f ca="1">IF(celkem_formaci&gt;=$D34,IF($O34&gt;=CP$9,INDIRECT("'"&amp;data!$B173&amp;"'!"&amp;$AP$8&amp;CP$10,TRUE),""),"")</f>
        <v/>
      </c>
      <c r="CQ34" s="159" t="str">
        <f ca="1">IF(celkem_formaci&gt;=$D34,IF($O34&gt;=CQ$9,INDIRECT("'"&amp;data!$B173&amp;"'!"&amp;$AP$8&amp;CQ$10,TRUE),""),"")</f>
        <v/>
      </c>
      <c r="CR34" s="159" t="str">
        <f ca="1">IF(celkem_formaci&gt;=$D34,IF($O34&gt;=CR$9,INDIRECT("'"&amp;data!$B173&amp;"'!"&amp;$AP$8&amp;CR$10,TRUE),""),"")</f>
        <v/>
      </c>
      <c r="CS34" s="159" t="str">
        <f ca="1">IF(celkem_formaci&gt;=$D34,IF($O34&gt;=CS$9,INDIRECT("'"&amp;data!$B173&amp;"'!"&amp;$AP$8&amp;CS$10,TRUE),""),"")</f>
        <v/>
      </c>
      <c r="CT34" s="159" t="str">
        <f ca="1">IF(celkem_formaci&gt;=$D34,IF($O34&gt;=CT$9,INDIRECT("'"&amp;data!$B173&amp;"'!"&amp;$AP$8&amp;CT$10,TRUE),""),"")</f>
        <v/>
      </c>
      <c r="CU34" s="159" t="str">
        <f ca="1">IF(celkem_formaci&gt;=$D34,IF($O34&gt;=CU$9,INDIRECT("'"&amp;data!$B173&amp;"'!"&amp;$AP$8&amp;CU$10,TRUE),""),"")</f>
        <v/>
      </c>
      <c r="CV34" s="159" t="str">
        <f ca="1">IF(celkem_formaci&gt;=$D34,IF($O34&gt;=CV$9,INDIRECT("'"&amp;data!$B173&amp;"'!"&amp;$AP$8&amp;CV$10,TRUE),""),"")</f>
        <v/>
      </c>
      <c r="CW34" s="159" t="str">
        <f ca="1">IF(celkem_formaci&gt;=$D34,IF($O34&gt;=CW$9,INDIRECT("'"&amp;data!$B173&amp;"'!"&amp;$AP$8&amp;CW$10,TRUE),""),"")</f>
        <v/>
      </c>
      <c r="CX34" s="159" t="str">
        <f ca="1">IF(celkem_formaci&gt;=$D34,IF($O34&gt;=CX$9,INDIRECT("'"&amp;data!$B173&amp;"'!"&amp;$AP$8&amp;CX$10,TRUE),""),"")</f>
        <v/>
      </c>
      <c r="CY34" s="159" t="str">
        <f ca="1">IF(celkem_formaci&gt;=$D34,IF($O34&gt;=CY$9,INDIRECT("'"&amp;data!$B173&amp;"'!"&amp;$AP$8&amp;CY$10,TRUE),""),"")</f>
        <v/>
      </c>
      <c r="CZ34" s="159" t="str">
        <f ca="1">IF(celkem_formaci&gt;=$D34,IF($O34&gt;=CZ$9,INDIRECT("'"&amp;data!$B173&amp;"'!"&amp;$AP$8&amp;CZ$10,TRUE),""),"")</f>
        <v/>
      </c>
      <c r="DA34" s="159" t="str">
        <f ca="1">IF(celkem_formaci&gt;=$D34,IF($O34&gt;=DA$9,INDIRECT("'"&amp;data!$B173&amp;"'!"&amp;$AP$8&amp;DA$10,TRUE),""),"")</f>
        <v/>
      </c>
      <c r="DB34" s="159" t="str">
        <f ca="1">IF(celkem_formaci&gt;=$D34,IF($O34&gt;=DB$9,INDIRECT("'"&amp;data!$B173&amp;"'!"&amp;$AP$8&amp;DB$10,TRUE),""),"")</f>
        <v/>
      </c>
      <c r="DC34" s="159" t="str">
        <f ca="1">IF(celkem_formaci&gt;=$D34,IF($O34&gt;=DC$9,INDIRECT("'"&amp;data!$B173&amp;"'!"&amp;$AP$8&amp;DC$10,TRUE),""),"")</f>
        <v/>
      </c>
      <c r="DD34" s="159" t="str">
        <f ca="1">IF(celkem_formaci&gt;=$D34,IF($O34&gt;=DD$9,INDIRECT("'"&amp;data!$B173&amp;"'!"&amp;$AP$8&amp;DD$10,TRUE),""),"")</f>
        <v/>
      </c>
      <c r="DE34" s="159" t="str">
        <f ca="1">IF(celkem_formaci&gt;=$D34,IF($O34&gt;=DE$9,INDIRECT("'"&amp;data!$B173&amp;"'!"&amp;$AP$8&amp;DE$10,TRUE),""),"")</f>
        <v/>
      </c>
      <c r="DF34" s="159" t="str">
        <f ca="1">IF(celkem_formaci&gt;=$D34,IF($O34&gt;=DF$9,INDIRECT("'"&amp;data!$B173&amp;"'!"&amp;$AP$8&amp;DF$10,TRUE),""),"")</f>
        <v/>
      </c>
      <c r="DG34" s="159" t="str">
        <f ca="1">IF(celkem_formaci&gt;=$D34,IF($O34&gt;=DG$9,INDIRECT("'"&amp;data!$B173&amp;"'!"&amp;$AP$8&amp;DG$10,TRUE),""),"")</f>
        <v/>
      </c>
      <c r="DH34" s="159" t="str">
        <f ca="1">IF(celkem_formaci&gt;=$D34,IF($O34&gt;=DH$9,INDIRECT("'"&amp;data!$B173&amp;"'!"&amp;$AP$8&amp;DH$10,TRUE),""),"")</f>
        <v/>
      </c>
      <c r="DI34" s="159" t="str">
        <f ca="1">IF(celkem_formaci&gt;=$D34,IF($O34&gt;=DI$9,INDIRECT("'"&amp;data!$B173&amp;"'!"&amp;$AP$8&amp;DI$10,TRUE),""),"")</f>
        <v/>
      </c>
      <c r="DJ34" s="230" t="str">
        <f ca="1">IF(celkem_formaci&gt;=$D34,IF($O34&gt;=DJ$9,INDIRECT("'"&amp;data!$B173&amp;"'!"&amp;$AP$8&amp;DJ$10,TRUE),""),"")</f>
        <v/>
      </c>
      <c r="DK34" s="229" t="str">
        <f ca="1">IF(celkem_formaci&gt;=$D34,IF($O34&gt;=DK$9,INDIRECT("'"&amp;data!$B173&amp;"'!"&amp;$AQ$8&amp;DK$10,TRUE),""),"")</f>
        <v/>
      </c>
      <c r="DL34" s="159" t="str">
        <f ca="1">IF(celkem_formaci&gt;=$D34,IF($O34&gt;=DL$9,INDIRECT("'"&amp;data!$B173&amp;"'!"&amp;$AQ$8&amp;DL$10,TRUE),""),"")</f>
        <v/>
      </c>
      <c r="DM34" s="159" t="str">
        <f ca="1">IF(celkem_formaci&gt;=$D34,IF($O34&gt;=DM$9,INDIRECT("'"&amp;data!$B173&amp;"'!"&amp;$AQ$8&amp;DM$10,TRUE),""),"")</f>
        <v/>
      </c>
      <c r="DN34" s="159" t="str">
        <f ca="1">IF(celkem_formaci&gt;=$D34,IF($O34&gt;=DN$9,INDIRECT("'"&amp;data!$B173&amp;"'!"&amp;$AQ$8&amp;DN$10,TRUE),""),"")</f>
        <v/>
      </c>
      <c r="DO34" s="159" t="str">
        <f ca="1">IF(celkem_formaci&gt;=$D34,IF($O34&gt;=DO$9,INDIRECT("'"&amp;data!$B173&amp;"'!"&amp;$AQ$8&amp;DO$10,TRUE),""),"")</f>
        <v/>
      </c>
      <c r="DP34" s="159" t="str">
        <f ca="1">IF(celkem_formaci&gt;=$D34,IF($O34&gt;=DP$9,INDIRECT("'"&amp;data!$B173&amp;"'!"&amp;$AQ$8&amp;DP$10,TRUE),""),"")</f>
        <v/>
      </c>
      <c r="DQ34" s="159" t="str">
        <f ca="1">IF(celkem_formaci&gt;=$D34,IF($O34&gt;=DQ$9,INDIRECT("'"&amp;data!$B173&amp;"'!"&amp;$AQ$8&amp;DQ$10,TRUE),""),"")</f>
        <v/>
      </c>
      <c r="DR34" s="159" t="str">
        <f ca="1">IF(celkem_formaci&gt;=$D34,IF($O34&gt;=DR$9,INDIRECT("'"&amp;data!$B173&amp;"'!"&amp;$AQ$8&amp;DR$10,TRUE),""),"")</f>
        <v/>
      </c>
      <c r="DS34" s="159" t="str">
        <f ca="1">IF(celkem_formaci&gt;=$D34,IF($O34&gt;=DS$9,INDIRECT("'"&amp;data!$B173&amp;"'!"&amp;$AQ$8&amp;DS$10,TRUE),""),"")</f>
        <v/>
      </c>
      <c r="DT34" s="159" t="str">
        <f ca="1">IF(celkem_formaci&gt;=$D34,IF($O34&gt;=DT$9,INDIRECT("'"&amp;data!$B173&amp;"'!"&amp;$AQ$8&amp;DT$10,TRUE),""),"")</f>
        <v/>
      </c>
      <c r="DU34" s="159" t="str">
        <f ca="1">IF(celkem_formaci&gt;=$D34,IF($O34&gt;=DU$9,INDIRECT("'"&amp;data!$B173&amp;"'!"&amp;$AQ$8&amp;DU$10,TRUE),""),"")</f>
        <v/>
      </c>
      <c r="DV34" s="159" t="str">
        <f ca="1">IF(celkem_formaci&gt;=$D34,IF($O34&gt;=DV$9,INDIRECT("'"&amp;data!$B173&amp;"'!"&amp;$AQ$8&amp;DV$10,TRUE),""),"")</f>
        <v/>
      </c>
      <c r="DW34" s="159" t="str">
        <f ca="1">IF(celkem_formaci&gt;=$D34,IF($O34&gt;=DW$9,INDIRECT("'"&amp;data!$B173&amp;"'!"&amp;$AQ$8&amp;DW$10,TRUE),""),"")</f>
        <v/>
      </c>
      <c r="DX34" s="159" t="str">
        <f ca="1">IF(celkem_formaci&gt;=$D34,IF($O34&gt;=DX$9,INDIRECT("'"&amp;data!$B173&amp;"'!"&amp;$AQ$8&amp;DX$10,TRUE),""),"")</f>
        <v/>
      </c>
      <c r="DY34" s="159" t="str">
        <f ca="1">IF(celkem_formaci&gt;=$D34,IF($O34&gt;=DY$9,INDIRECT("'"&amp;data!$B173&amp;"'!"&amp;$AQ$8&amp;DY$10,TRUE),""),"")</f>
        <v/>
      </c>
      <c r="DZ34" s="159" t="str">
        <f ca="1">IF(celkem_formaci&gt;=$D34,IF($O34&gt;=DZ$9,INDIRECT("'"&amp;data!$B173&amp;"'!"&amp;$AQ$8&amp;DZ$10,TRUE),""),"")</f>
        <v/>
      </c>
      <c r="EA34" s="159" t="str">
        <f ca="1">IF(celkem_formaci&gt;=$D34,IF($O34&gt;=EA$9,INDIRECT("'"&amp;data!$B173&amp;"'!"&amp;$AQ$8&amp;EA$10,TRUE),""),"")</f>
        <v/>
      </c>
      <c r="EB34" s="159" t="str">
        <f ca="1">IF(celkem_formaci&gt;=$D34,IF($O34&gt;=EB$9,INDIRECT("'"&amp;data!$B173&amp;"'!"&amp;$AQ$8&amp;EB$10,TRUE),""),"")</f>
        <v/>
      </c>
      <c r="EC34" s="159" t="str">
        <f ca="1">IF(celkem_formaci&gt;=$D34,IF($O34&gt;=EC$9,INDIRECT("'"&amp;data!$B173&amp;"'!"&amp;$AQ$8&amp;EC$10,TRUE),""),"")</f>
        <v/>
      </c>
      <c r="ED34" s="159" t="str">
        <f ca="1">IF(celkem_formaci&gt;=$D34,IF($O34&gt;=ED$9,INDIRECT("'"&amp;data!$B173&amp;"'!"&amp;$AQ$8&amp;ED$10,TRUE),""),"")</f>
        <v/>
      </c>
      <c r="EE34" s="159" t="str">
        <f ca="1">IF(celkem_formaci&gt;=$D34,IF($O34&gt;=EE$9,INDIRECT("'"&amp;data!$B173&amp;"'!"&amp;$AQ$8&amp;EE$10,TRUE),""),"")</f>
        <v/>
      </c>
      <c r="EF34" s="159" t="str">
        <f ca="1">IF(celkem_formaci&gt;=$D34,IF($O34&gt;=EF$9,INDIRECT("'"&amp;data!$B173&amp;"'!"&amp;$AQ$8&amp;EF$10,TRUE),""),"")</f>
        <v/>
      </c>
      <c r="EG34" s="159" t="str">
        <f ca="1">IF(celkem_formaci&gt;=$D34,IF($O34&gt;=EG$9,INDIRECT("'"&amp;data!$B173&amp;"'!"&amp;$AQ$8&amp;EG$10,TRUE),""),"")</f>
        <v/>
      </c>
      <c r="EH34" s="159" t="str">
        <f ca="1">IF(celkem_formaci&gt;=$D34,IF($O34&gt;=EH$9,INDIRECT("'"&amp;data!$B173&amp;"'!"&amp;$AQ$8&amp;EH$10,TRUE),""),"")</f>
        <v/>
      </c>
      <c r="EI34" s="230" t="str">
        <f ca="1">IF(celkem_formaci&gt;=$D34,IF($O34&gt;=EI$9,INDIRECT("'"&amp;data!$B173&amp;"'!"&amp;$AQ$8&amp;EI$10,TRUE),""),"")</f>
        <v/>
      </c>
      <c r="EJ34" s="182" t="str">
        <f t="shared" si="142"/>
        <v/>
      </c>
      <c r="EK34" s="159" t="str">
        <f t="shared" si="143"/>
        <v/>
      </c>
      <c r="EL34" s="159" t="str">
        <f t="shared" si="144"/>
        <v/>
      </c>
      <c r="EM34" s="159" t="str">
        <f t="shared" si="145"/>
        <v/>
      </c>
      <c r="EN34" s="159" t="str">
        <f t="shared" si="146"/>
        <v/>
      </c>
      <c r="EO34" s="159" t="str">
        <f t="shared" si="147"/>
        <v/>
      </c>
      <c r="EP34" s="159" t="str">
        <f t="shared" si="148"/>
        <v/>
      </c>
      <c r="EQ34" s="159" t="str">
        <f t="shared" si="149"/>
        <v/>
      </c>
      <c r="ER34" s="159" t="str">
        <f t="shared" si="150"/>
        <v/>
      </c>
      <c r="ES34" s="159" t="str">
        <f t="shared" si="151"/>
        <v/>
      </c>
      <c r="ET34" s="159" t="str">
        <f t="shared" si="152"/>
        <v/>
      </c>
      <c r="EU34" s="159" t="str">
        <f t="shared" si="153"/>
        <v/>
      </c>
      <c r="EV34" s="159" t="str">
        <f t="shared" si="154"/>
        <v/>
      </c>
      <c r="EW34" s="159" t="str">
        <f t="shared" si="155"/>
        <v/>
      </c>
      <c r="EX34" s="159" t="str">
        <f t="shared" si="156"/>
        <v/>
      </c>
      <c r="EY34" s="159" t="str">
        <f t="shared" si="157"/>
        <v/>
      </c>
      <c r="EZ34" s="159" t="str">
        <f t="shared" si="158"/>
        <v/>
      </c>
      <c r="FA34" s="159" t="str">
        <f t="shared" si="159"/>
        <v/>
      </c>
      <c r="FB34" s="159" t="str">
        <f t="shared" si="160"/>
        <v/>
      </c>
      <c r="FC34" s="159" t="str">
        <f t="shared" si="161"/>
        <v/>
      </c>
      <c r="FD34" s="159" t="str">
        <f t="shared" si="162"/>
        <v/>
      </c>
      <c r="FE34" s="159" t="str">
        <f t="shared" si="163"/>
        <v/>
      </c>
      <c r="FF34" s="159" t="str">
        <f t="shared" si="164"/>
        <v/>
      </c>
      <c r="FG34" s="159" t="str">
        <f t="shared" si="165"/>
        <v/>
      </c>
      <c r="FH34" s="175" t="str">
        <f t="shared" si="166"/>
        <v/>
      </c>
      <c r="FI34" s="233" t="str">
        <f t="shared" si="128"/>
        <v/>
      </c>
      <c r="FJ34" s="135"/>
    </row>
    <row r="35" spans="2:166" x14ac:dyDescent="0.3">
      <c r="B35" s="128" t="str">
        <f ca="1">IF(celkem_formaci&gt;=D35,IF(AND((INDIRECT("'"&amp;data!B174&amp;"'!"&amp;ADDRESS(ROW('Přihláška č. 1'!$F$8),COLUMN('Přihláška č. 1'!$F$8),4),TRUE))=list_ok,COUNTIF(AA35:CK35,0)=0),"OK","ERR"),"")</f>
        <v/>
      </c>
      <c r="C35" s="128"/>
      <c r="D35" s="248">
        <v>24</v>
      </c>
      <c r="E35" s="251" t="str">
        <f t="shared" si="84"/>
        <v/>
      </c>
      <c r="F35" s="201"/>
      <c r="G35" s="200"/>
      <c r="H35" s="204"/>
      <c r="I35" s="226" t="str">
        <f t="shared" si="129"/>
        <v/>
      </c>
      <c r="J35" s="159" t="str">
        <f t="shared" si="130"/>
        <v/>
      </c>
      <c r="K35" s="159"/>
      <c r="L35" s="244" t="str" cm="1">
        <f t="array" aca="1" ref="L35" ca="1">IF(celkem_formaci&gt;=D35,INDIRECT("'"&amp;data!B174&amp;"'!"&amp;ADDRESS(ROW('Přihláška č. 1'!$D$12),COLUMN('Přihláška č. 1'!$D$12),4),TRUE),"")</f>
        <v/>
      </c>
      <c r="M35" s="227" t="str">
        <f t="shared" si="131"/>
        <v/>
      </c>
      <c r="N35" s="228" t="str">
        <f t="shared" si="132"/>
        <v/>
      </c>
      <c r="O35" s="229" t="str" cm="1">
        <f t="array" aca="1" ref="O35" ca="1">IF(celkem_formaci&gt;=D35,INDIRECT("'"&amp;data!B174&amp;"'!"&amp;ADDRESS(ROW('Přihláška č. 1'!$D$6),COLUMN('Přihláška č. 1'!$D$6),4),TRUE),"")</f>
        <v/>
      </c>
      <c r="P35" s="159" t="str">
        <f ca="1">IF(celkem_formaci&gt;=D35,COUNTIF(INDIRECT("'"&amp;data!B174&amp;"'!"&amp;ADDRESS(ROW('Přihláška č. 1'!$E$9),COLUMN('Přihláška č. 1'!$E$9),4),TRUE),"*")+COUNTIF(INDIRECT("'"&amp;data!B174&amp;"'!"&amp;ADDRESS(ROW('Přihláška č. 1'!$E$10),COLUMN('Přihláška č. 1'!$E$10),4),TRUE),"*"),"")</f>
        <v/>
      </c>
      <c r="Q35" s="159" t="str">
        <f t="shared" si="133"/>
        <v/>
      </c>
      <c r="R35" s="159" t="str">
        <f t="shared" si="134"/>
        <v/>
      </c>
      <c r="S35" s="230" t="str">
        <f t="shared" si="135"/>
        <v/>
      </c>
      <c r="T35" s="229" t="str" cm="1">
        <f t="array" aca="1" ref="T35" ca="1">IF(celkem_formaci&gt;=D35,INDIRECT("'"&amp;data!B174&amp;"'!"&amp;ADDRESS(ROW('Přihláška č. 1'!$D$4),COLUMN('Přihláška č. 1'!$D$4),4),TRUE),"")</f>
        <v/>
      </c>
      <c r="U35" s="159" t="str" cm="1">
        <f t="array" aca="1" ref="U35" ca="1">IF(celkem_formaci&gt;=D35,INDIRECT("'"&amp;data!B174&amp;"'!"&amp;ADDRESS(ROW('Přihláška č. 1'!$D$13),COLUMN('Přihláška č. 1'!$D$13),4),TRUE),"")</f>
        <v/>
      </c>
      <c r="V35" s="159" t="str" cm="1">
        <f t="array" aca="1" ref="V35" ca="1">IF(celkem_formaci&gt;=D35,INDIRECT("'"&amp;data!B174&amp;"'!"&amp;ADDRESS(ROW('Přihláška č. 1'!$D$5),COLUMN('Přihláška č. 1'!$D$5),4),TRUE),"")</f>
        <v/>
      </c>
      <c r="W35" s="159" t="str">
        <f ca="1">IF(celkem_formaci&gt;=D35,IF(INDIRECT("'"&amp;data!B174&amp;"'!"&amp;ADDRESS(ROW('Přihláška č. 1'!$D$8),COLUMN('Přihláška č. 1'!$D$8),4),TRUE)="","",INDIRECT("'"&amp;data!B174&amp;"'!"&amp;ADDRESS(ROW('Přihláška č. 1'!$D$8),COLUMN('Přihláška č. 1'!$D$8),4),TRUE)),"")</f>
        <v/>
      </c>
      <c r="X35" s="231" t="str">
        <f ca="1">IF(celkem_formaci&gt;=D35,INDIRECT("'"&amp;data!B174&amp;"'!"&amp;ADDRESS(ROW('Přihláška č. 1'!$D$7),COLUMN('Přihláška č. 1'!$D$7),4),TRUE)/60,"")</f>
        <v/>
      </c>
      <c r="Y35" s="182"/>
      <c r="Z35" s="175"/>
      <c r="AA35" s="229" t="str">
        <f ca="1">IF(celkem_formaci&gt;=D35,IF(P35&gt;=1,INDIRECT("'"&amp;data!B174&amp;"'!"&amp;ADDRESS(ROW('Přihláška č. 1'!$E$9),COLUMN('Přihláška č. 1'!$E$9),4),TRUE),""),"")</f>
        <v/>
      </c>
      <c r="AB35" s="159" t="str" cm="1">
        <f t="array" aca="1" ref="AB35" ca="1">IF(celkem_formaci&gt;=D35,IF(P35&gt;=2,INDIRECT("'"&amp;data!B174&amp;"'!"&amp;ADDRESS(ROW('Přihláška č. 1'!$E$10),COLUMN('Přihláška č. 1'!$E$10),4),TRUE),""),"")</f>
        <v/>
      </c>
      <c r="AC35" s="159" t="str">
        <f t="shared" si="136"/>
        <v/>
      </c>
      <c r="AD35" s="230" t="str">
        <f t="shared" si="137"/>
        <v/>
      </c>
      <c r="AE35" s="229" t="str">
        <f t="shared" si="94"/>
        <v/>
      </c>
      <c r="AF35" s="159" t="str">
        <f t="shared" si="138"/>
        <v/>
      </c>
      <c r="AG35" s="159" t="str">
        <f t="shared" si="139"/>
        <v/>
      </c>
      <c r="AH35" s="159" t="str">
        <f t="shared" si="97"/>
        <v/>
      </c>
      <c r="AI35" s="159" t="str">
        <f t="shared" si="140"/>
        <v/>
      </c>
      <c r="AJ35" s="175" t="str">
        <f t="shared" si="141"/>
        <v/>
      </c>
      <c r="AK35" s="159" t="str">
        <f t="shared" si="100"/>
        <v/>
      </c>
      <c r="AL35" s="159" t="str">
        <f t="shared" si="101"/>
        <v/>
      </c>
      <c r="AM35" s="232" t="str">
        <f t="shared" si="102"/>
        <v/>
      </c>
      <c r="AN35" s="229" t="str">
        <f ca="1">IF(celkem_formaci&gt;=$D35,IF($O35&gt;=AN$9,INDIRECT("'"&amp;data!$B174&amp;"'!"&amp;$AN$8&amp;AN$10,TRUE),""),"")</f>
        <v/>
      </c>
      <c r="AO35" s="159" t="str">
        <f ca="1">IF(celkem_formaci&gt;=$D35,IF($O35&gt;=AO$9,INDIRECT("'"&amp;data!$B174&amp;"'!"&amp;$AO$8&amp;AO$10,TRUE),""),"")</f>
        <v/>
      </c>
      <c r="AP35" s="159" t="str">
        <f ca="1">IF(celkem_formaci&gt;=$D35,IF($O35&gt;=AP$9,INDIRECT("'"&amp;data!$B174&amp;"'!"&amp;$AN$8&amp;AP$10,TRUE),""),"")</f>
        <v/>
      </c>
      <c r="AQ35" s="159" t="str">
        <f ca="1">IF(celkem_formaci&gt;=$D35,IF($O35&gt;=AQ$9,INDIRECT("'"&amp;data!$B174&amp;"'!"&amp;$AO$8&amp;AQ$10,TRUE),""),"")</f>
        <v/>
      </c>
      <c r="AR35" s="159" t="str">
        <f ca="1">IF(celkem_formaci&gt;=$D35,IF($O35&gt;=AR$9,INDIRECT("'"&amp;data!$B174&amp;"'!"&amp;$AN$8&amp;AR$10,TRUE),""),"")</f>
        <v/>
      </c>
      <c r="AS35" s="159" t="str">
        <f ca="1">IF(celkem_formaci&gt;=$D35,IF($O35&gt;=AS$9,INDIRECT("'"&amp;data!$B174&amp;"'!"&amp;$AO$8&amp;AS$10,TRUE),""),"")</f>
        <v/>
      </c>
      <c r="AT35" s="159" t="str">
        <f ca="1">IF(celkem_formaci&gt;=$D35,IF($O35&gt;=AT$9,INDIRECT("'"&amp;data!$B174&amp;"'!"&amp;$AN$8&amp;AT$10,TRUE),""),"")</f>
        <v/>
      </c>
      <c r="AU35" s="159" t="str">
        <f ca="1">IF(celkem_formaci&gt;=$D35,IF($O35&gt;=AU$9,INDIRECT("'"&amp;data!$B174&amp;"'!"&amp;$AO$8&amp;AU$10,TRUE),""),"")</f>
        <v/>
      </c>
      <c r="AV35" s="159" t="str">
        <f ca="1">IF(celkem_formaci&gt;=$D35,IF($O35&gt;=AV$9,INDIRECT("'"&amp;data!$B174&amp;"'!"&amp;$AN$8&amp;AV$10,TRUE),""),"")</f>
        <v/>
      </c>
      <c r="AW35" s="159" t="str">
        <f ca="1">IF(celkem_formaci&gt;=$D35,IF($O35&gt;=AW$9,INDIRECT("'"&amp;data!$B174&amp;"'!"&amp;$AO$8&amp;AW$10,TRUE),""),"")</f>
        <v/>
      </c>
      <c r="AX35" s="159" t="str">
        <f ca="1">IF(celkem_formaci&gt;=$D35,IF($O35&gt;=AX$9,INDIRECT("'"&amp;data!$B174&amp;"'!"&amp;$AN$8&amp;AX$10,TRUE),""),"")</f>
        <v/>
      </c>
      <c r="AY35" s="159" t="str">
        <f ca="1">IF(celkem_formaci&gt;=$D35,IF($O35&gt;=AY$9,INDIRECT("'"&amp;data!$B174&amp;"'!"&amp;$AO$8&amp;AY$10,TRUE),""),"")</f>
        <v/>
      </c>
      <c r="AZ35" s="159" t="str">
        <f ca="1">IF(celkem_formaci&gt;=$D35,IF($O35&gt;=AZ$9,INDIRECT("'"&amp;data!$B174&amp;"'!"&amp;$AN$8&amp;AZ$10,TRUE),""),"")</f>
        <v/>
      </c>
      <c r="BA35" s="159" t="str">
        <f ca="1">IF(celkem_formaci&gt;=$D35,IF($O35&gt;=BA$9,INDIRECT("'"&amp;data!$B174&amp;"'!"&amp;$AO$8&amp;BA$10,TRUE),""),"")</f>
        <v/>
      </c>
      <c r="BB35" s="159" t="str">
        <f ca="1">IF(celkem_formaci&gt;=$D35,IF($O35&gt;=BB$9,INDIRECT("'"&amp;data!$B174&amp;"'!"&amp;$AN$8&amp;BB$10,TRUE),""),"")</f>
        <v/>
      </c>
      <c r="BC35" s="159" t="str">
        <f ca="1">IF(celkem_formaci&gt;=$D35,IF($O35&gt;=BC$9,INDIRECT("'"&amp;data!$B174&amp;"'!"&amp;$AO$8&amp;BC$10,TRUE),""),"")</f>
        <v/>
      </c>
      <c r="BD35" s="159" t="str">
        <f ca="1">IF(celkem_formaci&gt;=$D35,IF($O35&gt;=BD$9,INDIRECT("'"&amp;data!$B174&amp;"'!"&amp;$AN$8&amp;BD$10,TRUE),""),"")</f>
        <v/>
      </c>
      <c r="BE35" s="159" t="str">
        <f ca="1">IF(celkem_formaci&gt;=$D35,IF($O35&gt;=BE$9,INDIRECT("'"&amp;data!$B174&amp;"'!"&amp;$AO$8&amp;BE$10,TRUE),""),"")</f>
        <v/>
      </c>
      <c r="BF35" s="159" t="str">
        <f ca="1">IF(celkem_formaci&gt;=$D35,IF($O35&gt;=BF$9,INDIRECT("'"&amp;data!$B174&amp;"'!"&amp;$AN$8&amp;BF$10,TRUE),""),"")</f>
        <v/>
      </c>
      <c r="BG35" s="159" t="str">
        <f ca="1">IF(celkem_formaci&gt;=$D35,IF($O35&gt;=BG$9,INDIRECT("'"&amp;data!$B174&amp;"'!"&amp;$AO$8&amp;BG$10,TRUE),""),"")</f>
        <v/>
      </c>
      <c r="BH35" s="159" t="str">
        <f ca="1">IF(celkem_formaci&gt;=$D35,IF($O35&gt;=BH$9,INDIRECT("'"&amp;data!$B174&amp;"'!"&amp;$AN$8&amp;BH$10,TRUE),""),"")</f>
        <v/>
      </c>
      <c r="BI35" s="159" t="str">
        <f ca="1">IF(celkem_formaci&gt;=$D35,IF($O35&gt;=BI$9,INDIRECT("'"&amp;data!$B174&amp;"'!"&amp;$AO$8&amp;BI$10,TRUE),""),"")</f>
        <v/>
      </c>
      <c r="BJ35" s="159" t="str">
        <f ca="1">IF(celkem_formaci&gt;=$D35,IF($O35&gt;=BJ$9,INDIRECT("'"&amp;data!$B174&amp;"'!"&amp;$AN$8&amp;BJ$10,TRUE),""),"")</f>
        <v/>
      </c>
      <c r="BK35" s="159" t="str">
        <f ca="1">IF(celkem_formaci&gt;=$D35,IF($O35&gt;=BK$9,INDIRECT("'"&amp;data!$B174&amp;"'!"&amp;$AO$8&amp;BK$10,TRUE),""),"")</f>
        <v/>
      </c>
      <c r="BL35" s="159" t="str">
        <f ca="1">IF(celkem_formaci&gt;=$D35,IF($O35&gt;=BL$9,INDIRECT("'"&amp;data!$B174&amp;"'!"&amp;$AN$8&amp;BL$10,TRUE),""),"")</f>
        <v/>
      </c>
      <c r="BM35" s="159" t="str">
        <f ca="1">IF(celkem_formaci&gt;=$D35,IF($O35&gt;=BM$9,INDIRECT("'"&amp;data!$B174&amp;"'!"&amp;$AO$8&amp;BM$10,TRUE),""),"")</f>
        <v/>
      </c>
      <c r="BN35" s="159" t="str">
        <f ca="1">IF(celkem_formaci&gt;=$D35,IF($O35&gt;=BN$9,INDIRECT("'"&amp;data!$B174&amp;"'!"&amp;$AN$8&amp;BN$10,TRUE),""),"")</f>
        <v/>
      </c>
      <c r="BO35" s="159" t="str">
        <f ca="1">IF(celkem_formaci&gt;=$D35,IF($O35&gt;=BO$9,INDIRECT("'"&amp;data!$B174&amp;"'!"&amp;$AO$8&amp;BO$10,TRUE),""),"")</f>
        <v/>
      </c>
      <c r="BP35" s="159" t="str">
        <f ca="1">IF(celkem_formaci&gt;=$D35,IF($O35&gt;=BP$9,INDIRECT("'"&amp;data!$B174&amp;"'!"&amp;$AN$8&amp;BP$10,TRUE),""),"")</f>
        <v/>
      </c>
      <c r="BQ35" s="159" t="str">
        <f ca="1">IF(celkem_formaci&gt;=$D35,IF($O35&gt;=BQ$9,INDIRECT("'"&amp;data!$B174&amp;"'!"&amp;$AO$8&amp;BQ$10,TRUE),""),"")</f>
        <v/>
      </c>
      <c r="BR35" s="159" t="str">
        <f ca="1">IF(celkem_formaci&gt;=$D35,IF($O35&gt;=BR$9,INDIRECT("'"&amp;data!$B174&amp;"'!"&amp;$AN$8&amp;BR$10,TRUE),""),"")</f>
        <v/>
      </c>
      <c r="BS35" s="159" t="str">
        <f ca="1">IF(celkem_formaci&gt;=$D35,IF($O35&gt;=BS$9,INDIRECT("'"&amp;data!$B174&amp;"'!"&amp;$AO$8&amp;BS$10,TRUE),""),"")</f>
        <v/>
      </c>
      <c r="BT35" s="159" t="str">
        <f ca="1">IF(celkem_formaci&gt;=$D35,IF($O35&gt;=BT$9,INDIRECT("'"&amp;data!$B174&amp;"'!"&amp;$AN$8&amp;BT$10,TRUE),""),"")</f>
        <v/>
      </c>
      <c r="BU35" s="159" t="str">
        <f ca="1">IF(celkem_formaci&gt;=$D35,IF($O35&gt;=BU$9,INDIRECT("'"&amp;data!$B174&amp;"'!"&amp;$AO$8&amp;BU$10,TRUE),""),"")</f>
        <v/>
      </c>
      <c r="BV35" s="159" t="str">
        <f ca="1">IF(celkem_formaci&gt;=$D35,IF($O35&gt;=BV$9,INDIRECT("'"&amp;data!$B174&amp;"'!"&amp;$AN$8&amp;BV$10,TRUE),""),"")</f>
        <v/>
      </c>
      <c r="BW35" s="159" t="str">
        <f ca="1">IF(celkem_formaci&gt;=$D35,IF($O35&gt;=BW$9,INDIRECT("'"&amp;data!$B174&amp;"'!"&amp;$AO$8&amp;BW$10,TRUE),""),"")</f>
        <v/>
      </c>
      <c r="BX35" s="159" t="str">
        <f ca="1">IF(celkem_formaci&gt;=$D35,IF($O35&gt;=BX$9,INDIRECT("'"&amp;data!$B174&amp;"'!"&amp;$AN$8&amp;BX$10,TRUE),""),"")</f>
        <v/>
      </c>
      <c r="BY35" s="159" t="str">
        <f ca="1">IF(celkem_formaci&gt;=$D35,IF($O35&gt;=BY$9,INDIRECT("'"&amp;data!$B174&amp;"'!"&amp;$AO$8&amp;BY$10,TRUE),""),"")</f>
        <v/>
      </c>
      <c r="BZ35" s="159" t="str">
        <f ca="1">IF(celkem_formaci&gt;=$D35,IF($O35&gt;=BZ$9,INDIRECT("'"&amp;data!$B174&amp;"'!"&amp;$AN$8&amp;BZ$10,TRUE),""),"")</f>
        <v/>
      </c>
      <c r="CA35" s="159" t="str">
        <f ca="1">IF(celkem_formaci&gt;=$D35,IF($O35&gt;=CA$9,INDIRECT("'"&amp;data!$B174&amp;"'!"&amp;$AO$8&amp;CA$10,TRUE),""),"")</f>
        <v/>
      </c>
      <c r="CB35" s="159" t="str">
        <f ca="1">IF(celkem_formaci&gt;=$D35,IF($O35&gt;=CB$9,INDIRECT("'"&amp;data!$B174&amp;"'!"&amp;$AN$8&amp;CB$10,TRUE),""),"")</f>
        <v/>
      </c>
      <c r="CC35" s="159" t="str">
        <f ca="1">IF(celkem_formaci&gt;=$D35,IF($O35&gt;=CC$9,INDIRECT("'"&amp;data!$B174&amp;"'!"&amp;$AO$8&amp;CC$10,TRUE),""),"")</f>
        <v/>
      </c>
      <c r="CD35" s="159" t="str">
        <f ca="1">IF(celkem_formaci&gt;=$D35,IF($O35&gt;=CD$9,INDIRECT("'"&amp;data!$B174&amp;"'!"&amp;$AN$8&amp;CD$10,TRUE),""),"")</f>
        <v/>
      </c>
      <c r="CE35" s="159" t="str">
        <f ca="1">IF(celkem_formaci&gt;=$D35,IF($O35&gt;=CE$9,INDIRECT("'"&amp;data!$B174&amp;"'!"&amp;$AO$8&amp;CE$10,TRUE),""),"")</f>
        <v/>
      </c>
      <c r="CF35" s="159" t="str">
        <f ca="1">IF(celkem_formaci&gt;=$D35,IF($O35&gt;=CF$9,INDIRECT("'"&amp;data!$B174&amp;"'!"&amp;$AN$8&amp;CF$10,TRUE),""),"")</f>
        <v/>
      </c>
      <c r="CG35" s="159" t="str">
        <f ca="1">IF(celkem_formaci&gt;=$D35,IF($O35&gt;=CG$9,INDIRECT("'"&amp;data!$B174&amp;"'!"&amp;$AO$8&amp;CG$10,TRUE),""),"")</f>
        <v/>
      </c>
      <c r="CH35" s="159" t="str">
        <f ca="1">IF(celkem_formaci&gt;=$D35,IF($O35&gt;=CH$9,INDIRECT("'"&amp;data!$B174&amp;"'!"&amp;$AN$8&amp;CH$10,TRUE),""),"")</f>
        <v/>
      </c>
      <c r="CI35" s="159" t="str">
        <f ca="1">IF(celkem_formaci&gt;=$D35,IF($O35&gt;=CI$9,INDIRECT("'"&amp;data!$B174&amp;"'!"&amp;$AO$8&amp;CI$10,TRUE),""),"")</f>
        <v/>
      </c>
      <c r="CJ35" s="159" t="str">
        <f ca="1">IF(celkem_formaci&gt;=$D35,IF($O35&gt;=CJ$9,INDIRECT("'"&amp;data!$B174&amp;"'!"&amp;$AN$8&amp;CJ$10,TRUE),""),"")</f>
        <v/>
      </c>
      <c r="CK35" s="230" t="str">
        <f ca="1">IF(celkem_formaci&gt;=$D35,IF($O35&gt;=CK$9,INDIRECT("'"&amp;data!$B174&amp;"'!"&amp;$AO$8&amp;CK$10,TRUE),""),"")</f>
        <v/>
      </c>
      <c r="CL35" s="229" t="str">
        <f ca="1">IF(celkem_formaci&gt;=$D35,IF($O35&gt;=CL$9,INDIRECT("'"&amp;data!$B174&amp;"'!"&amp;$AP$8&amp;CL$10,TRUE),""),"")</f>
        <v/>
      </c>
      <c r="CM35" s="159" t="str">
        <f ca="1">IF(celkem_formaci&gt;=$D35,IF($O35&gt;=CM$9,INDIRECT("'"&amp;data!$B174&amp;"'!"&amp;$AP$8&amp;CM$10,TRUE),""),"")</f>
        <v/>
      </c>
      <c r="CN35" s="159" t="str">
        <f ca="1">IF(celkem_formaci&gt;=$D35,IF($O35&gt;=CN$9,INDIRECT("'"&amp;data!$B174&amp;"'!"&amp;$AP$8&amp;CN$10,TRUE),""),"")</f>
        <v/>
      </c>
      <c r="CO35" s="159" t="str">
        <f ca="1">IF(celkem_formaci&gt;=$D35,IF($O35&gt;=CO$9,INDIRECT("'"&amp;data!$B174&amp;"'!"&amp;$AP$8&amp;CO$10,TRUE),""),"")</f>
        <v/>
      </c>
      <c r="CP35" s="159" t="str">
        <f ca="1">IF(celkem_formaci&gt;=$D35,IF($O35&gt;=CP$9,INDIRECT("'"&amp;data!$B174&amp;"'!"&amp;$AP$8&amp;CP$10,TRUE),""),"")</f>
        <v/>
      </c>
      <c r="CQ35" s="159" t="str">
        <f ca="1">IF(celkem_formaci&gt;=$D35,IF($O35&gt;=CQ$9,INDIRECT("'"&amp;data!$B174&amp;"'!"&amp;$AP$8&amp;CQ$10,TRUE),""),"")</f>
        <v/>
      </c>
      <c r="CR35" s="159" t="str">
        <f ca="1">IF(celkem_formaci&gt;=$D35,IF($O35&gt;=CR$9,INDIRECT("'"&amp;data!$B174&amp;"'!"&amp;$AP$8&amp;CR$10,TRUE),""),"")</f>
        <v/>
      </c>
      <c r="CS35" s="159" t="str">
        <f ca="1">IF(celkem_formaci&gt;=$D35,IF($O35&gt;=CS$9,INDIRECT("'"&amp;data!$B174&amp;"'!"&amp;$AP$8&amp;CS$10,TRUE),""),"")</f>
        <v/>
      </c>
      <c r="CT35" s="159" t="str">
        <f ca="1">IF(celkem_formaci&gt;=$D35,IF($O35&gt;=CT$9,INDIRECT("'"&amp;data!$B174&amp;"'!"&amp;$AP$8&amp;CT$10,TRUE),""),"")</f>
        <v/>
      </c>
      <c r="CU35" s="159" t="str">
        <f ca="1">IF(celkem_formaci&gt;=$D35,IF($O35&gt;=CU$9,INDIRECT("'"&amp;data!$B174&amp;"'!"&amp;$AP$8&amp;CU$10,TRUE),""),"")</f>
        <v/>
      </c>
      <c r="CV35" s="159" t="str">
        <f ca="1">IF(celkem_formaci&gt;=$D35,IF($O35&gt;=CV$9,INDIRECT("'"&amp;data!$B174&amp;"'!"&amp;$AP$8&amp;CV$10,TRUE),""),"")</f>
        <v/>
      </c>
      <c r="CW35" s="159" t="str">
        <f ca="1">IF(celkem_formaci&gt;=$D35,IF($O35&gt;=CW$9,INDIRECT("'"&amp;data!$B174&amp;"'!"&amp;$AP$8&amp;CW$10,TRUE),""),"")</f>
        <v/>
      </c>
      <c r="CX35" s="159" t="str">
        <f ca="1">IF(celkem_formaci&gt;=$D35,IF($O35&gt;=CX$9,INDIRECT("'"&amp;data!$B174&amp;"'!"&amp;$AP$8&amp;CX$10,TRUE),""),"")</f>
        <v/>
      </c>
      <c r="CY35" s="159" t="str">
        <f ca="1">IF(celkem_formaci&gt;=$D35,IF($O35&gt;=CY$9,INDIRECT("'"&amp;data!$B174&amp;"'!"&amp;$AP$8&amp;CY$10,TRUE),""),"")</f>
        <v/>
      </c>
      <c r="CZ35" s="159" t="str">
        <f ca="1">IF(celkem_formaci&gt;=$D35,IF($O35&gt;=CZ$9,INDIRECT("'"&amp;data!$B174&amp;"'!"&amp;$AP$8&amp;CZ$10,TRUE),""),"")</f>
        <v/>
      </c>
      <c r="DA35" s="159" t="str">
        <f ca="1">IF(celkem_formaci&gt;=$D35,IF($O35&gt;=DA$9,INDIRECT("'"&amp;data!$B174&amp;"'!"&amp;$AP$8&amp;DA$10,TRUE),""),"")</f>
        <v/>
      </c>
      <c r="DB35" s="159" t="str">
        <f ca="1">IF(celkem_formaci&gt;=$D35,IF($O35&gt;=DB$9,INDIRECT("'"&amp;data!$B174&amp;"'!"&amp;$AP$8&amp;DB$10,TRUE),""),"")</f>
        <v/>
      </c>
      <c r="DC35" s="159" t="str">
        <f ca="1">IF(celkem_formaci&gt;=$D35,IF($O35&gt;=DC$9,INDIRECT("'"&amp;data!$B174&amp;"'!"&amp;$AP$8&amp;DC$10,TRUE),""),"")</f>
        <v/>
      </c>
      <c r="DD35" s="159" t="str">
        <f ca="1">IF(celkem_formaci&gt;=$D35,IF($O35&gt;=DD$9,INDIRECT("'"&amp;data!$B174&amp;"'!"&amp;$AP$8&amp;DD$10,TRUE),""),"")</f>
        <v/>
      </c>
      <c r="DE35" s="159" t="str">
        <f ca="1">IF(celkem_formaci&gt;=$D35,IF($O35&gt;=DE$9,INDIRECT("'"&amp;data!$B174&amp;"'!"&amp;$AP$8&amp;DE$10,TRUE),""),"")</f>
        <v/>
      </c>
      <c r="DF35" s="159" t="str">
        <f ca="1">IF(celkem_formaci&gt;=$D35,IF($O35&gt;=DF$9,INDIRECT("'"&amp;data!$B174&amp;"'!"&amp;$AP$8&amp;DF$10,TRUE),""),"")</f>
        <v/>
      </c>
      <c r="DG35" s="159" t="str">
        <f ca="1">IF(celkem_formaci&gt;=$D35,IF($O35&gt;=DG$9,INDIRECT("'"&amp;data!$B174&amp;"'!"&amp;$AP$8&amp;DG$10,TRUE),""),"")</f>
        <v/>
      </c>
      <c r="DH35" s="159" t="str">
        <f ca="1">IF(celkem_formaci&gt;=$D35,IF($O35&gt;=DH$9,INDIRECT("'"&amp;data!$B174&amp;"'!"&amp;$AP$8&amp;DH$10,TRUE),""),"")</f>
        <v/>
      </c>
      <c r="DI35" s="159" t="str">
        <f ca="1">IF(celkem_formaci&gt;=$D35,IF($O35&gt;=DI$9,INDIRECT("'"&amp;data!$B174&amp;"'!"&amp;$AP$8&amp;DI$10,TRUE),""),"")</f>
        <v/>
      </c>
      <c r="DJ35" s="230" t="str">
        <f ca="1">IF(celkem_formaci&gt;=$D35,IF($O35&gt;=DJ$9,INDIRECT("'"&amp;data!$B174&amp;"'!"&amp;$AP$8&amp;DJ$10,TRUE),""),"")</f>
        <v/>
      </c>
      <c r="DK35" s="229" t="str">
        <f ca="1">IF(celkem_formaci&gt;=$D35,IF($O35&gt;=DK$9,INDIRECT("'"&amp;data!$B174&amp;"'!"&amp;$AQ$8&amp;DK$10,TRUE),""),"")</f>
        <v/>
      </c>
      <c r="DL35" s="159" t="str">
        <f ca="1">IF(celkem_formaci&gt;=$D35,IF($O35&gt;=DL$9,INDIRECT("'"&amp;data!$B174&amp;"'!"&amp;$AQ$8&amp;DL$10,TRUE),""),"")</f>
        <v/>
      </c>
      <c r="DM35" s="159" t="str">
        <f ca="1">IF(celkem_formaci&gt;=$D35,IF($O35&gt;=DM$9,INDIRECT("'"&amp;data!$B174&amp;"'!"&amp;$AQ$8&amp;DM$10,TRUE),""),"")</f>
        <v/>
      </c>
      <c r="DN35" s="159" t="str">
        <f ca="1">IF(celkem_formaci&gt;=$D35,IF($O35&gt;=DN$9,INDIRECT("'"&amp;data!$B174&amp;"'!"&amp;$AQ$8&amp;DN$10,TRUE),""),"")</f>
        <v/>
      </c>
      <c r="DO35" s="159" t="str">
        <f ca="1">IF(celkem_formaci&gt;=$D35,IF($O35&gt;=DO$9,INDIRECT("'"&amp;data!$B174&amp;"'!"&amp;$AQ$8&amp;DO$10,TRUE),""),"")</f>
        <v/>
      </c>
      <c r="DP35" s="159" t="str">
        <f ca="1">IF(celkem_formaci&gt;=$D35,IF($O35&gt;=DP$9,INDIRECT("'"&amp;data!$B174&amp;"'!"&amp;$AQ$8&amp;DP$10,TRUE),""),"")</f>
        <v/>
      </c>
      <c r="DQ35" s="159" t="str">
        <f ca="1">IF(celkem_formaci&gt;=$D35,IF($O35&gt;=DQ$9,INDIRECT("'"&amp;data!$B174&amp;"'!"&amp;$AQ$8&amp;DQ$10,TRUE),""),"")</f>
        <v/>
      </c>
      <c r="DR35" s="159" t="str">
        <f ca="1">IF(celkem_formaci&gt;=$D35,IF($O35&gt;=DR$9,INDIRECT("'"&amp;data!$B174&amp;"'!"&amp;$AQ$8&amp;DR$10,TRUE),""),"")</f>
        <v/>
      </c>
      <c r="DS35" s="159" t="str">
        <f ca="1">IF(celkem_formaci&gt;=$D35,IF($O35&gt;=DS$9,INDIRECT("'"&amp;data!$B174&amp;"'!"&amp;$AQ$8&amp;DS$10,TRUE),""),"")</f>
        <v/>
      </c>
      <c r="DT35" s="159" t="str">
        <f ca="1">IF(celkem_formaci&gt;=$D35,IF($O35&gt;=DT$9,INDIRECT("'"&amp;data!$B174&amp;"'!"&amp;$AQ$8&amp;DT$10,TRUE),""),"")</f>
        <v/>
      </c>
      <c r="DU35" s="159" t="str">
        <f ca="1">IF(celkem_formaci&gt;=$D35,IF($O35&gt;=DU$9,INDIRECT("'"&amp;data!$B174&amp;"'!"&amp;$AQ$8&amp;DU$10,TRUE),""),"")</f>
        <v/>
      </c>
      <c r="DV35" s="159" t="str">
        <f ca="1">IF(celkem_formaci&gt;=$D35,IF($O35&gt;=DV$9,INDIRECT("'"&amp;data!$B174&amp;"'!"&amp;$AQ$8&amp;DV$10,TRUE),""),"")</f>
        <v/>
      </c>
      <c r="DW35" s="159" t="str">
        <f ca="1">IF(celkem_formaci&gt;=$D35,IF($O35&gt;=DW$9,INDIRECT("'"&amp;data!$B174&amp;"'!"&amp;$AQ$8&amp;DW$10,TRUE),""),"")</f>
        <v/>
      </c>
      <c r="DX35" s="159" t="str">
        <f ca="1">IF(celkem_formaci&gt;=$D35,IF($O35&gt;=DX$9,INDIRECT("'"&amp;data!$B174&amp;"'!"&amp;$AQ$8&amp;DX$10,TRUE),""),"")</f>
        <v/>
      </c>
      <c r="DY35" s="159" t="str">
        <f ca="1">IF(celkem_formaci&gt;=$D35,IF($O35&gt;=DY$9,INDIRECT("'"&amp;data!$B174&amp;"'!"&amp;$AQ$8&amp;DY$10,TRUE),""),"")</f>
        <v/>
      </c>
      <c r="DZ35" s="159" t="str">
        <f ca="1">IF(celkem_formaci&gt;=$D35,IF($O35&gt;=DZ$9,INDIRECT("'"&amp;data!$B174&amp;"'!"&amp;$AQ$8&amp;DZ$10,TRUE),""),"")</f>
        <v/>
      </c>
      <c r="EA35" s="159" t="str">
        <f ca="1">IF(celkem_formaci&gt;=$D35,IF($O35&gt;=EA$9,INDIRECT("'"&amp;data!$B174&amp;"'!"&amp;$AQ$8&amp;EA$10,TRUE),""),"")</f>
        <v/>
      </c>
      <c r="EB35" s="159" t="str">
        <f ca="1">IF(celkem_formaci&gt;=$D35,IF($O35&gt;=EB$9,INDIRECT("'"&amp;data!$B174&amp;"'!"&amp;$AQ$8&amp;EB$10,TRUE),""),"")</f>
        <v/>
      </c>
      <c r="EC35" s="159" t="str">
        <f ca="1">IF(celkem_formaci&gt;=$D35,IF($O35&gt;=EC$9,INDIRECT("'"&amp;data!$B174&amp;"'!"&amp;$AQ$8&amp;EC$10,TRUE),""),"")</f>
        <v/>
      </c>
      <c r="ED35" s="159" t="str">
        <f ca="1">IF(celkem_formaci&gt;=$D35,IF($O35&gt;=ED$9,INDIRECT("'"&amp;data!$B174&amp;"'!"&amp;$AQ$8&amp;ED$10,TRUE),""),"")</f>
        <v/>
      </c>
      <c r="EE35" s="159" t="str">
        <f ca="1">IF(celkem_formaci&gt;=$D35,IF($O35&gt;=EE$9,INDIRECT("'"&amp;data!$B174&amp;"'!"&amp;$AQ$8&amp;EE$10,TRUE),""),"")</f>
        <v/>
      </c>
      <c r="EF35" s="159" t="str">
        <f ca="1">IF(celkem_formaci&gt;=$D35,IF($O35&gt;=EF$9,INDIRECT("'"&amp;data!$B174&amp;"'!"&amp;$AQ$8&amp;EF$10,TRUE),""),"")</f>
        <v/>
      </c>
      <c r="EG35" s="159" t="str">
        <f ca="1">IF(celkem_formaci&gt;=$D35,IF($O35&gt;=EG$9,INDIRECT("'"&amp;data!$B174&amp;"'!"&amp;$AQ$8&amp;EG$10,TRUE),""),"")</f>
        <v/>
      </c>
      <c r="EH35" s="159" t="str">
        <f ca="1">IF(celkem_formaci&gt;=$D35,IF($O35&gt;=EH$9,INDIRECT("'"&amp;data!$B174&amp;"'!"&amp;$AQ$8&amp;EH$10,TRUE),""),"")</f>
        <v/>
      </c>
      <c r="EI35" s="230" t="str">
        <f ca="1">IF(celkem_formaci&gt;=$D35,IF($O35&gt;=EI$9,INDIRECT("'"&amp;data!$B174&amp;"'!"&amp;$AQ$8&amp;EI$10,TRUE),""),"")</f>
        <v/>
      </c>
      <c r="EJ35" s="182" t="str">
        <f t="shared" si="142"/>
        <v/>
      </c>
      <c r="EK35" s="159" t="str">
        <f t="shared" si="143"/>
        <v/>
      </c>
      <c r="EL35" s="159" t="str">
        <f t="shared" si="144"/>
        <v/>
      </c>
      <c r="EM35" s="159" t="str">
        <f t="shared" si="145"/>
        <v/>
      </c>
      <c r="EN35" s="159" t="str">
        <f t="shared" si="146"/>
        <v/>
      </c>
      <c r="EO35" s="159" t="str">
        <f t="shared" si="147"/>
        <v/>
      </c>
      <c r="EP35" s="159" t="str">
        <f t="shared" si="148"/>
        <v/>
      </c>
      <c r="EQ35" s="159" t="str">
        <f t="shared" si="149"/>
        <v/>
      </c>
      <c r="ER35" s="159" t="str">
        <f t="shared" si="150"/>
        <v/>
      </c>
      <c r="ES35" s="159" t="str">
        <f t="shared" si="151"/>
        <v/>
      </c>
      <c r="ET35" s="159" t="str">
        <f t="shared" si="152"/>
        <v/>
      </c>
      <c r="EU35" s="159" t="str">
        <f t="shared" si="153"/>
        <v/>
      </c>
      <c r="EV35" s="159" t="str">
        <f t="shared" si="154"/>
        <v/>
      </c>
      <c r="EW35" s="159" t="str">
        <f t="shared" si="155"/>
        <v/>
      </c>
      <c r="EX35" s="159" t="str">
        <f t="shared" si="156"/>
        <v/>
      </c>
      <c r="EY35" s="159" t="str">
        <f t="shared" si="157"/>
        <v/>
      </c>
      <c r="EZ35" s="159" t="str">
        <f t="shared" si="158"/>
        <v/>
      </c>
      <c r="FA35" s="159" t="str">
        <f t="shared" si="159"/>
        <v/>
      </c>
      <c r="FB35" s="159" t="str">
        <f t="shared" si="160"/>
        <v/>
      </c>
      <c r="FC35" s="159" t="str">
        <f t="shared" si="161"/>
        <v/>
      </c>
      <c r="FD35" s="159" t="str">
        <f t="shared" si="162"/>
        <v/>
      </c>
      <c r="FE35" s="159" t="str">
        <f t="shared" si="163"/>
        <v/>
      </c>
      <c r="FF35" s="159" t="str">
        <f t="shared" si="164"/>
        <v/>
      </c>
      <c r="FG35" s="159" t="str">
        <f t="shared" si="165"/>
        <v/>
      </c>
      <c r="FH35" s="175" t="str">
        <f t="shared" si="166"/>
        <v/>
      </c>
      <c r="FI35" s="233" t="str">
        <f t="shared" si="128"/>
        <v/>
      </c>
      <c r="FJ35" s="135"/>
    </row>
    <row r="36" spans="2:166" ht="15" thickBot="1" x14ac:dyDescent="0.35">
      <c r="B36" s="128" t="str">
        <f ca="1">IF(celkem_formaci&gt;=D36,IF(AND((INDIRECT("'"&amp;data!B175&amp;"'!"&amp;ADDRESS(ROW('Přihláška č. 1'!$F$8),COLUMN('Přihláška č. 1'!$F$8),4),TRUE))=list_ok,COUNTIF(AA36:CK36,0)=0),"OK","ERR"),"")</f>
        <v/>
      </c>
      <c r="C36" s="128"/>
      <c r="D36" s="133">
        <v>25</v>
      </c>
      <c r="E36" s="252" t="str">
        <f t="shared" si="84"/>
        <v/>
      </c>
      <c r="F36" s="202"/>
      <c r="G36" s="203"/>
      <c r="H36" s="205"/>
      <c r="I36" s="234" t="str">
        <f t="shared" si="129"/>
        <v/>
      </c>
      <c r="J36" s="160" t="str">
        <f t="shared" si="130"/>
        <v/>
      </c>
      <c r="K36" s="160"/>
      <c r="L36" s="245" t="str" cm="1">
        <f t="array" aca="1" ref="L36" ca="1">IF(celkem_formaci&gt;=D36,INDIRECT("'"&amp;data!B175&amp;"'!"&amp;ADDRESS(ROW('Přihláška č. 1'!$D$12),COLUMN('Přihláška č. 1'!$D$12),4),TRUE),"")</f>
        <v/>
      </c>
      <c r="M36" s="235" t="str">
        <f t="shared" si="131"/>
        <v/>
      </c>
      <c r="N36" s="236" t="str">
        <f t="shared" si="132"/>
        <v/>
      </c>
      <c r="O36" s="237" t="str" cm="1">
        <f t="array" aca="1" ref="O36" ca="1">IF(celkem_formaci&gt;=D36,INDIRECT("'"&amp;data!B175&amp;"'!"&amp;ADDRESS(ROW('Přihláška č. 1'!$D$6),COLUMN('Přihláška č. 1'!$D$6),4),TRUE),"")</f>
        <v/>
      </c>
      <c r="P36" s="160" t="str">
        <f ca="1">IF(celkem_formaci&gt;=D36,COUNTIF(INDIRECT("'"&amp;data!B175&amp;"'!"&amp;ADDRESS(ROW('Přihláška č. 1'!$E$9),COLUMN('Přihláška č. 1'!$E$9),4),TRUE),"*")+COUNTIF(INDIRECT("'"&amp;data!B175&amp;"'!"&amp;ADDRESS(ROW('Přihláška č. 1'!$E$10),COLUMN('Přihláška č. 1'!$E$10),4),TRUE),"*"),"")</f>
        <v/>
      </c>
      <c r="Q36" s="160" t="str">
        <f t="shared" si="133"/>
        <v/>
      </c>
      <c r="R36" s="160" t="str">
        <f t="shared" si="134"/>
        <v/>
      </c>
      <c r="S36" s="238" t="str">
        <f t="shared" si="135"/>
        <v/>
      </c>
      <c r="T36" s="237" t="str" cm="1">
        <f t="array" aca="1" ref="T36" ca="1">IF(celkem_formaci&gt;=D36,INDIRECT("'"&amp;data!B175&amp;"'!"&amp;ADDRESS(ROW('Přihláška č. 1'!$D$4),COLUMN('Přihláška č. 1'!$D$4),4),TRUE),"")</f>
        <v/>
      </c>
      <c r="U36" s="160" t="str" cm="1">
        <f t="array" aca="1" ref="U36" ca="1">IF(celkem_formaci&gt;=D36,INDIRECT("'"&amp;data!B175&amp;"'!"&amp;ADDRESS(ROW('Přihláška č. 1'!$D$13),COLUMN('Přihláška č. 1'!$D$13),4),TRUE),"")</f>
        <v/>
      </c>
      <c r="V36" s="160" t="str" cm="1">
        <f t="array" aca="1" ref="V36" ca="1">IF(celkem_formaci&gt;=D36,INDIRECT("'"&amp;data!B175&amp;"'!"&amp;ADDRESS(ROW('Přihláška č. 1'!$D$5),COLUMN('Přihláška č. 1'!$D$5),4),TRUE),"")</f>
        <v/>
      </c>
      <c r="W36" s="160" t="str">
        <f ca="1">IF(celkem_formaci&gt;=D36,IF(INDIRECT("'"&amp;data!B175&amp;"'!"&amp;ADDRESS(ROW('Přihláška č. 1'!$D$8),COLUMN('Přihláška č. 1'!$D$8),4),TRUE)="","",INDIRECT("'"&amp;data!B175&amp;"'!"&amp;ADDRESS(ROW('Přihláška č. 1'!$D$8),COLUMN('Přihláška č. 1'!$D$8),4),TRUE)),"")</f>
        <v/>
      </c>
      <c r="X36" s="239" t="str">
        <f ca="1">IF(celkem_formaci&gt;=D36,INDIRECT("'"&amp;data!B175&amp;"'!"&amp;ADDRESS(ROW('Přihláška č. 1'!$D$7),COLUMN('Přihláška č. 1'!$D$7),4),TRUE)/60,"")</f>
        <v/>
      </c>
      <c r="Y36" s="183"/>
      <c r="Z36" s="176"/>
      <c r="AA36" s="237" t="str">
        <f ca="1">IF(celkem_formaci&gt;=D36,IF(P36&gt;=1,INDIRECT("'"&amp;data!B175&amp;"'!"&amp;ADDRESS(ROW('Přihláška č. 1'!$E$9),COLUMN('Přihláška č. 1'!$E$9),4),TRUE),""),"")</f>
        <v/>
      </c>
      <c r="AB36" s="160" t="str" cm="1">
        <f t="array" aca="1" ref="AB36" ca="1">IF(celkem_formaci&gt;=D36,IF(P36&gt;=2,INDIRECT("'"&amp;data!B175&amp;"'!"&amp;ADDRESS(ROW('Přihláška č. 1'!$E$10),COLUMN('Přihláška č. 1'!$E$10),4),TRUE),""),"")</f>
        <v/>
      </c>
      <c r="AC36" s="160" t="str">
        <f t="shared" si="136"/>
        <v/>
      </c>
      <c r="AD36" s="238" t="str">
        <f t="shared" si="137"/>
        <v/>
      </c>
      <c r="AE36" s="237" t="str">
        <f t="shared" si="94"/>
        <v/>
      </c>
      <c r="AF36" s="160" t="str">
        <f t="shared" si="138"/>
        <v/>
      </c>
      <c r="AG36" s="160" t="str">
        <f t="shared" si="139"/>
        <v/>
      </c>
      <c r="AH36" s="160" t="str">
        <f t="shared" si="97"/>
        <v/>
      </c>
      <c r="AI36" s="160" t="str">
        <f t="shared" si="140"/>
        <v/>
      </c>
      <c r="AJ36" s="176" t="str">
        <f t="shared" si="141"/>
        <v/>
      </c>
      <c r="AK36" s="160" t="str">
        <f t="shared" si="100"/>
        <v/>
      </c>
      <c r="AL36" s="160" t="str">
        <f t="shared" si="101"/>
        <v/>
      </c>
      <c r="AM36" s="240" t="str">
        <f t="shared" si="102"/>
        <v/>
      </c>
      <c r="AN36" s="237" t="str">
        <f ca="1">IF(celkem_formaci&gt;=$D36,IF($O36&gt;=AN$9,INDIRECT("'"&amp;data!$B175&amp;"'!"&amp;$AN$8&amp;AN$10,TRUE),""),"")</f>
        <v/>
      </c>
      <c r="AO36" s="160" t="str">
        <f ca="1">IF(celkem_formaci&gt;=$D36,IF($O36&gt;=AO$9,INDIRECT("'"&amp;data!$B175&amp;"'!"&amp;$AO$8&amp;AO$10,TRUE),""),"")</f>
        <v/>
      </c>
      <c r="AP36" s="160" t="str">
        <f ca="1">IF(celkem_formaci&gt;=$D36,IF($O36&gt;=AP$9,INDIRECT("'"&amp;data!$B175&amp;"'!"&amp;$AN$8&amp;AP$10,TRUE),""),"")</f>
        <v/>
      </c>
      <c r="AQ36" s="160" t="str">
        <f ca="1">IF(celkem_formaci&gt;=$D36,IF($O36&gt;=AQ$9,INDIRECT("'"&amp;data!$B175&amp;"'!"&amp;$AO$8&amp;AQ$10,TRUE),""),"")</f>
        <v/>
      </c>
      <c r="AR36" s="160" t="str">
        <f ca="1">IF(celkem_formaci&gt;=$D36,IF($O36&gt;=AR$9,INDIRECT("'"&amp;data!$B175&amp;"'!"&amp;$AN$8&amp;AR$10,TRUE),""),"")</f>
        <v/>
      </c>
      <c r="AS36" s="160" t="str">
        <f ca="1">IF(celkem_formaci&gt;=$D36,IF($O36&gt;=AS$9,INDIRECT("'"&amp;data!$B175&amp;"'!"&amp;$AO$8&amp;AS$10,TRUE),""),"")</f>
        <v/>
      </c>
      <c r="AT36" s="160" t="str">
        <f ca="1">IF(celkem_formaci&gt;=$D36,IF($O36&gt;=AT$9,INDIRECT("'"&amp;data!$B175&amp;"'!"&amp;$AN$8&amp;AT$10,TRUE),""),"")</f>
        <v/>
      </c>
      <c r="AU36" s="160" t="str">
        <f ca="1">IF(celkem_formaci&gt;=$D36,IF($O36&gt;=AU$9,INDIRECT("'"&amp;data!$B175&amp;"'!"&amp;$AO$8&amp;AU$10,TRUE),""),"")</f>
        <v/>
      </c>
      <c r="AV36" s="160" t="str">
        <f ca="1">IF(celkem_formaci&gt;=$D36,IF($O36&gt;=AV$9,INDIRECT("'"&amp;data!$B175&amp;"'!"&amp;$AN$8&amp;AV$10,TRUE),""),"")</f>
        <v/>
      </c>
      <c r="AW36" s="160" t="str">
        <f ca="1">IF(celkem_formaci&gt;=$D36,IF($O36&gt;=AW$9,INDIRECT("'"&amp;data!$B175&amp;"'!"&amp;$AO$8&amp;AW$10,TRUE),""),"")</f>
        <v/>
      </c>
      <c r="AX36" s="160" t="str">
        <f ca="1">IF(celkem_formaci&gt;=$D36,IF($O36&gt;=AX$9,INDIRECT("'"&amp;data!$B175&amp;"'!"&amp;$AN$8&amp;AX$10,TRUE),""),"")</f>
        <v/>
      </c>
      <c r="AY36" s="160" t="str">
        <f ca="1">IF(celkem_formaci&gt;=$D36,IF($O36&gt;=AY$9,INDIRECT("'"&amp;data!$B175&amp;"'!"&amp;$AO$8&amp;AY$10,TRUE),""),"")</f>
        <v/>
      </c>
      <c r="AZ36" s="160" t="str">
        <f ca="1">IF(celkem_formaci&gt;=$D36,IF($O36&gt;=AZ$9,INDIRECT("'"&amp;data!$B175&amp;"'!"&amp;$AN$8&amp;AZ$10,TRUE),""),"")</f>
        <v/>
      </c>
      <c r="BA36" s="160" t="str">
        <f ca="1">IF(celkem_formaci&gt;=$D36,IF($O36&gt;=BA$9,INDIRECT("'"&amp;data!$B175&amp;"'!"&amp;$AO$8&amp;BA$10,TRUE),""),"")</f>
        <v/>
      </c>
      <c r="BB36" s="160" t="str">
        <f ca="1">IF(celkem_formaci&gt;=$D36,IF($O36&gt;=BB$9,INDIRECT("'"&amp;data!$B175&amp;"'!"&amp;$AN$8&amp;BB$10,TRUE),""),"")</f>
        <v/>
      </c>
      <c r="BC36" s="160" t="str">
        <f ca="1">IF(celkem_formaci&gt;=$D36,IF($O36&gt;=BC$9,INDIRECT("'"&amp;data!$B175&amp;"'!"&amp;$AO$8&amp;BC$10,TRUE),""),"")</f>
        <v/>
      </c>
      <c r="BD36" s="160" t="str">
        <f ca="1">IF(celkem_formaci&gt;=$D36,IF($O36&gt;=BD$9,INDIRECT("'"&amp;data!$B175&amp;"'!"&amp;$AN$8&amp;BD$10,TRUE),""),"")</f>
        <v/>
      </c>
      <c r="BE36" s="160" t="str">
        <f ca="1">IF(celkem_formaci&gt;=$D36,IF($O36&gt;=BE$9,INDIRECT("'"&amp;data!$B175&amp;"'!"&amp;$AO$8&amp;BE$10,TRUE),""),"")</f>
        <v/>
      </c>
      <c r="BF36" s="160" t="str">
        <f ca="1">IF(celkem_formaci&gt;=$D36,IF($O36&gt;=BF$9,INDIRECT("'"&amp;data!$B175&amp;"'!"&amp;$AN$8&amp;BF$10,TRUE),""),"")</f>
        <v/>
      </c>
      <c r="BG36" s="160" t="str">
        <f ca="1">IF(celkem_formaci&gt;=$D36,IF($O36&gt;=BG$9,INDIRECT("'"&amp;data!$B175&amp;"'!"&amp;$AO$8&amp;BG$10,TRUE),""),"")</f>
        <v/>
      </c>
      <c r="BH36" s="160" t="str">
        <f ca="1">IF(celkem_formaci&gt;=$D36,IF($O36&gt;=BH$9,INDIRECT("'"&amp;data!$B175&amp;"'!"&amp;$AN$8&amp;BH$10,TRUE),""),"")</f>
        <v/>
      </c>
      <c r="BI36" s="160" t="str">
        <f ca="1">IF(celkem_formaci&gt;=$D36,IF($O36&gt;=BI$9,INDIRECT("'"&amp;data!$B175&amp;"'!"&amp;$AO$8&amp;BI$10,TRUE),""),"")</f>
        <v/>
      </c>
      <c r="BJ36" s="160" t="str">
        <f ca="1">IF(celkem_formaci&gt;=$D36,IF($O36&gt;=BJ$9,INDIRECT("'"&amp;data!$B175&amp;"'!"&amp;$AN$8&amp;BJ$10,TRUE),""),"")</f>
        <v/>
      </c>
      <c r="BK36" s="160" t="str">
        <f ca="1">IF(celkem_formaci&gt;=$D36,IF($O36&gt;=BK$9,INDIRECT("'"&amp;data!$B175&amp;"'!"&amp;$AO$8&amp;BK$10,TRUE),""),"")</f>
        <v/>
      </c>
      <c r="BL36" s="160" t="str">
        <f ca="1">IF(celkem_formaci&gt;=$D36,IF($O36&gt;=BL$9,INDIRECT("'"&amp;data!$B175&amp;"'!"&amp;$AN$8&amp;BL$10,TRUE),""),"")</f>
        <v/>
      </c>
      <c r="BM36" s="160" t="str">
        <f ca="1">IF(celkem_formaci&gt;=$D36,IF($O36&gt;=BM$9,INDIRECT("'"&amp;data!$B175&amp;"'!"&amp;$AO$8&amp;BM$10,TRUE),""),"")</f>
        <v/>
      </c>
      <c r="BN36" s="160" t="str">
        <f ca="1">IF(celkem_formaci&gt;=$D36,IF($O36&gt;=BN$9,INDIRECT("'"&amp;data!$B175&amp;"'!"&amp;$AN$8&amp;BN$10,TRUE),""),"")</f>
        <v/>
      </c>
      <c r="BO36" s="160" t="str">
        <f ca="1">IF(celkem_formaci&gt;=$D36,IF($O36&gt;=BO$9,INDIRECT("'"&amp;data!$B175&amp;"'!"&amp;$AO$8&amp;BO$10,TRUE),""),"")</f>
        <v/>
      </c>
      <c r="BP36" s="160" t="str">
        <f ca="1">IF(celkem_formaci&gt;=$D36,IF($O36&gt;=BP$9,INDIRECT("'"&amp;data!$B175&amp;"'!"&amp;$AN$8&amp;BP$10,TRUE),""),"")</f>
        <v/>
      </c>
      <c r="BQ36" s="160" t="str">
        <f ca="1">IF(celkem_formaci&gt;=$D36,IF($O36&gt;=BQ$9,INDIRECT("'"&amp;data!$B175&amp;"'!"&amp;$AO$8&amp;BQ$10,TRUE),""),"")</f>
        <v/>
      </c>
      <c r="BR36" s="160" t="str">
        <f ca="1">IF(celkem_formaci&gt;=$D36,IF($O36&gt;=BR$9,INDIRECT("'"&amp;data!$B175&amp;"'!"&amp;$AN$8&amp;BR$10,TRUE),""),"")</f>
        <v/>
      </c>
      <c r="BS36" s="160" t="str">
        <f ca="1">IF(celkem_formaci&gt;=$D36,IF($O36&gt;=BS$9,INDIRECT("'"&amp;data!$B175&amp;"'!"&amp;$AO$8&amp;BS$10,TRUE),""),"")</f>
        <v/>
      </c>
      <c r="BT36" s="160" t="str">
        <f ca="1">IF(celkem_formaci&gt;=$D36,IF($O36&gt;=BT$9,INDIRECT("'"&amp;data!$B175&amp;"'!"&amp;$AN$8&amp;BT$10,TRUE),""),"")</f>
        <v/>
      </c>
      <c r="BU36" s="160" t="str">
        <f ca="1">IF(celkem_formaci&gt;=$D36,IF($O36&gt;=BU$9,INDIRECT("'"&amp;data!$B175&amp;"'!"&amp;$AO$8&amp;BU$10,TRUE),""),"")</f>
        <v/>
      </c>
      <c r="BV36" s="160" t="str">
        <f ca="1">IF(celkem_formaci&gt;=$D36,IF($O36&gt;=BV$9,INDIRECT("'"&amp;data!$B175&amp;"'!"&amp;$AN$8&amp;BV$10,TRUE),""),"")</f>
        <v/>
      </c>
      <c r="BW36" s="160" t="str">
        <f ca="1">IF(celkem_formaci&gt;=$D36,IF($O36&gt;=BW$9,INDIRECT("'"&amp;data!$B175&amp;"'!"&amp;$AO$8&amp;BW$10,TRUE),""),"")</f>
        <v/>
      </c>
      <c r="BX36" s="160" t="str">
        <f ca="1">IF(celkem_formaci&gt;=$D36,IF($O36&gt;=BX$9,INDIRECT("'"&amp;data!$B175&amp;"'!"&amp;$AN$8&amp;BX$10,TRUE),""),"")</f>
        <v/>
      </c>
      <c r="BY36" s="160" t="str">
        <f ca="1">IF(celkem_formaci&gt;=$D36,IF($O36&gt;=BY$9,INDIRECT("'"&amp;data!$B175&amp;"'!"&amp;$AO$8&amp;BY$10,TRUE),""),"")</f>
        <v/>
      </c>
      <c r="BZ36" s="160" t="str">
        <f ca="1">IF(celkem_formaci&gt;=$D36,IF($O36&gt;=BZ$9,INDIRECT("'"&amp;data!$B175&amp;"'!"&amp;$AN$8&amp;BZ$10,TRUE),""),"")</f>
        <v/>
      </c>
      <c r="CA36" s="160" t="str">
        <f ca="1">IF(celkem_formaci&gt;=$D36,IF($O36&gt;=CA$9,INDIRECT("'"&amp;data!$B175&amp;"'!"&amp;$AO$8&amp;CA$10,TRUE),""),"")</f>
        <v/>
      </c>
      <c r="CB36" s="160" t="str">
        <f ca="1">IF(celkem_formaci&gt;=$D36,IF($O36&gt;=CB$9,INDIRECT("'"&amp;data!$B175&amp;"'!"&amp;$AN$8&amp;CB$10,TRUE),""),"")</f>
        <v/>
      </c>
      <c r="CC36" s="160" t="str">
        <f ca="1">IF(celkem_formaci&gt;=$D36,IF($O36&gt;=CC$9,INDIRECT("'"&amp;data!$B175&amp;"'!"&amp;$AO$8&amp;CC$10,TRUE),""),"")</f>
        <v/>
      </c>
      <c r="CD36" s="160" t="str">
        <f ca="1">IF(celkem_formaci&gt;=$D36,IF($O36&gt;=CD$9,INDIRECT("'"&amp;data!$B175&amp;"'!"&amp;$AN$8&amp;CD$10,TRUE),""),"")</f>
        <v/>
      </c>
      <c r="CE36" s="160" t="str">
        <f ca="1">IF(celkem_formaci&gt;=$D36,IF($O36&gt;=CE$9,INDIRECT("'"&amp;data!$B175&amp;"'!"&amp;$AO$8&amp;CE$10,TRUE),""),"")</f>
        <v/>
      </c>
      <c r="CF36" s="160" t="str">
        <f ca="1">IF(celkem_formaci&gt;=$D36,IF($O36&gt;=CF$9,INDIRECT("'"&amp;data!$B175&amp;"'!"&amp;$AN$8&amp;CF$10,TRUE),""),"")</f>
        <v/>
      </c>
      <c r="CG36" s="160" t="str">
        <f ca="1">IF(celkem_formaci&gt;=$D36,IF($O36&gt;=CG$9,INDIRECT("'"&amp;data!$B175&amp;"'!"&amp;$AO$8&amp;CG$10,TRUE),""),"")</f>
        <v/>
      </c>
      <c r="CH36" s="160" t="str">
        <f ca="1">IF(celkem_formaci&gt;=$D36,IF($O36&gt;=CH$9,INDIRECT("'"&amp;data!$B175&amp;"'!"&amp;$AN$8&amp;CH$10,TRUE),""),"")</f>
        <v/>
      </c>
      <c r="CI36" s="160" t="str">
        <f ca="1">IF(celkem_formaci&gt;=$D36,IF($O36&gt;=CI$9,INDIRECT("'"&amp;data!$B175&amp;"'!"&amp;$AO$8&amp;CI$10,TRUE),""),"")</f>
        <v/>
      </c>
      <c r="CJ36" s="160" t="str">
        <f ca="1">IF(celkem_formaci&gt;=$D36,IF($O36&gt;=CJ$9,INDIRECT("'"&amp;data!$B175&amp;"'!"&amp;$AN$8&amp;CJ$10,TRUE),""),"")</f>
        <v/>
      </c>
      <c r="CK36" s="238" t="str">
        <f ca="1">IF(celkem_formaci&gt;=$D36,IF($O36&gt;=CK$9,INDIRECT("'"&amp;data!$B175&amp;"'!"&amp;$AO$8&amp;CK$10,TRUE),""),"")</f>
        <v/>
      </c>
      <c r="CL36" s="237" t="str">
        <f ca="1">IF(celkem_formaci&gt;=$D36,IF($O36&gt;=CL$9,INDIRECT("'"&amp;data!$B175&amp;"'!"&amp;$AP$8&amp;CL$10,TRUE),""),"")</f>
        <v/>
      </c>
      <c r="CM36" s="160" t="str">
        <f ca="1">IF(celkem_formaci&gt;=$D36,IF($O36&gt;=CM$9,INDIRECT("'"&amp;data!$B175&amp;"'!"&amp;$AP$8&amp;CM$10,TRUE),""),"")</f>
        <v/>
      </c>
      <c r="CN36" s="160" t="str">
        <f ca="1">IF(celkem_formaci&gt;=$D36,IF($O36&gt;=CN$9,INDIRECT("'"&amp;data!$B175&amp;"'!"&amp;$AP$8&amp;CN$10,TRUE),""),"")</f>
        <v/>
      </c>
      <c r="CO36" s="160" t="str">
        <f ca="1">IF(celkem_formaci&gt;=$D36,IF($O36&gt;=CO$9,INDIRECT("'"&amp;data!$B175&amp;"'!"&amp;$AP$8&amp;CO$10,TRUE),""),"")</f>
        <v/>
      </c>
      <c r="CP36" s="160" t="str">
        <f ca="1">IF(celkem_formaci&gt;=$D36,IF($O36&gt;=CP$9,INDIRECT("'"&amp;data!$B175&amp;"'!"&amp;$AP$8&amp;CP$10,TRUE),""),"")</f>
        <v/>
      </c>
      <c r="CQ36" s="160" t="str">
        <f ca="1">IF(celkem_formaci&gt;=$D36,IF($O36&gt;=CQ$9,INDIRECT("'"&amp;data!$B175&amp;"'!"&amp;$AP$8&amp;CQ$10,TRUE),""),"")</f>
        <v/>
      </c>
      <c r="CR36" s="160" t="str">
        <f ca="1">IF(celkem_formaci&gt;=$D36,IF($O36&gt;=CR$9,INDIRECT("'"&amp;data!$B175&amp;"'!"&amp;$AP$8&amp;CR$10,TRUE),""),"")</f>
        <v/>
      </c>
      <c r="CS36" s="160" t="str">
        <f ca="1">IF(celkem_formaci&gt;=$D36,IF($O36&gt;=CS$9,INDIRECT("'"&amp;data!$B175&amp;"'!"&amp;$AP$8&amp;CS$10,TRUE),""),"")</f>
        <v/>
      </c>
      <c r="CT36" s="160" t="str">
        <f ca="1">IF(celkem_formaci&gt;=$D36,IF($O36&gt;=CT$9,INDIRECT("'"&amp;data!$B175&amp;"'!"&amp;$AP$8&amp;CT$10,TRUE),""),"")</f>
        <v/>
      </c>
      <c r="CU36" s="160" t="str">
        <f ca="1">IF(celkem_formaci&gt;=$D36,IF($O36&gt;=CU$9,INDIRECT("'"&amp;data!$B175&amp;"'!"&amp;$AP$8&amp;CU$10,TRUE),""),"")</f>
        <v/>
      </c>
      <c r="CV36" s="160" t="str">
        <f ca="1">IF(celkem_formaci&gt;=$D36,IF($O36&gt;=CV$9,INDIRECT("'"&amp;data!$B175&amp;"'!"&amp;$AP$8&amp;CV$10,TRUE),""),"")</f>
        <v/>
      </c>
      <c r="CW36" s="160" t="str">
        <f ca="1">IF(celkem_formaci&gt;=$D36,IF($O36&gt;=CW$9,INDIRECT("'"&amp;data!$B175&amp;"'!"&amp;$AP$8&amp;CW$10,TRUE),""),"")</f>
        <v/>
      </c>
      <c r="CX36" s="160" t="str">
        <f ca="1">IF(celkem_formaci&gt;=$D36,IF($O36&gt;=CX$9,INDIRECT("'"&amp;data!$B175&amp;"'!"&amp;$AP$8&amp;CX$10,TRUE),""),"")</f>
        <v/>
      </c>
      <c r="CY36" s="160" t="str">
        <f ca="1">IF(celkem_formaci&gt;=$D36,IF($O36&gt;=CY$9,INDIRECT("'"&amp;data!$B175&amp;"'!"&amp;$AP$8&amp;CY$10,TRUE),""),"")</f>
        <v/>
      </c>
      <c r="CZ36" s="160" t="str">
        <f ca="1">IF(celkem_formaci&gt;=$D36,IF($O36&gt;=CZ$9,INDIRECT("'"&amp;data!$B175&amp;"'!"&amp;$AP$8&amp;CZ$10,TRUE),""),"")</f>
        <v/>
      </c>
      <c r="DA36" s="160" t="str">
        <f ca="1">IF(celkem_formaci&gt;=$D36,IF($O36&gt;=DA$9,INDIRECT("'"&amp;data!$B175&amp;"'!"&amp;$AP$8&amp;DA$10,TRUE),""),"")</f>
        <v/>
      </c>
      <c r="DB36" s="160" t="str">
        <f ca="1">IF(celkem_formaci&gt;=$D36,IF($O36&gt;=DB$9,INDIRECT("'"&amp;data!$B175&amp;"'!"&amp;$AP$8&amp;DB$10,TRUE),""),"")</f>
        <v/>
      </c>
      <c r="DC36" s="160" t="str">
        <f ca="1">IF(celkem_formaci&gt;=$D36,IF($O36&gt;=DC$9,INDIRECT("'"&amp;data!$B175&amp;"'!"&amp;$AP$8&amp;DC$10,TRUE),""),"")</f>
        <v/>
      </c>
      <c r="DD36" s="160" t="str">
        <f ca="1">IF(celkem_formaci&gt;=$D36,IF($O36&gt;=DD$9,INDIRECT("'"&amp;data!$B175&amp;"'!"&amp;$AP$8&amp;DD$10,TRUE),""),"")</f>
        <v/>
      </c>
      <c r="DE36" s="160" t="str">
        <f ca="1">IF(celkem_formaci&gt;=$D36,IF($O36&gt;=DE$9,INDIRECT("'"&amp;data!$B175&amp;"'!"&amp;$AP$8&amp;DE$10,TRUE),""),"")</f>
        <v/>
      </c>
      <c r="DF36" s="160" t="str">
        <f ca="1">IF(celkem_formaci&gt;=$D36,IF($O36&gt;=DF$9,INDIRECT("'"&amp;data!$B175&amp;"'!"&amp;$AP$8&amp;DF$10,TRUE),""),"")</f>
        <v/>
      </c>
      <c r="DG36" s="160" t="str">
        <f ca="1">IF(celkem_formaci&gt;=$D36,IF($O36&gt;=DG$9,INDIRECT("'"&amp;data!$B175&amp;"'!"&amp;$AP$8&amp;DG$10,TRUE),""),"")</f>
        <v/>
      </c>
      <c r="DH36" s="160" t="str">
        <f ca="1">IF(celkem_formaci&gt;=$D36,IF($O36&gt;=DH$9,INDIRECT("'"&amp;data!$B175&amp;"'!"&amp;$AP$8&amp;DH$10,TRUE),""),"")</f>
        <v/>
      </c>
      <c r="DI36" s="160" t="str">
        <f ca="1">IF(celkem_formaci&gt;=$D36,IF($O36&gt;=DI$9,INDIRECT("'"&amp;data!$B175&amp;"'!"&amp;$AP$8&amp;DI$10,TRUE),""),"")</f>
        <v/>
      </c>
      <c r="DJ36" s="238" t="str">
        <f ca="1">IF(celkem_formaci&gt;=$D36,IF($O36&gt;=DJ$9,INDIRECT("'"&amp;data!$B175&amp;"'!"&amp;$AP$8&amp;DJ$10,TRUE),""),"")</f>
        <v/>
      </c>
      <c r="DK36" s="237" t="str">
        <f ca="1">IF(celkem_formaci&gt;=$D36,IF($O36&gt;=DK$9,INDIRECT("'"&amp;data!$B175&amp;"'!"&amp;$AQ$8&amp;DK$10,TRUE),""),"")</f>
        <v/>
      </c>
      <c r="DL36" s="160" t="str">
        <f ca="1">IF(celkem_formaci&gt;=$D36,IF($O36&gt;=DL$9,INDIRECT("'"&amp;data!$B175&amp;"'!"&amp;$AQ$8&amp;DL$10,TRUE),""),"")</f>
        <v/>
      </c>
      <c r="DM36" s="160" t="str">
        <f ca="1">IF(celkem_formaci&gt;=$D36,IF($O36&gt;=DM$9,INDIRECT("'"&amp;data!$B175&amp;"'!"&amp;$AQ$8&amp;DM$10,TRUE),""),"")</f>
        <v/>
      </c>
      <c r="DN36" s="160" t="str">
        <f ca="1">IF(celkem_formaci&gt;=$D36,IF($O36&gt;=DN$9,INDIRECT("'"&amp;data!$B175&amp;"'!"&amp;$AQ$8&amp;DN$10,TRUE),""),"")</f>
        <v/>
      </c>
      <c r="DO36" s="160" t="str">
        <f ca="1">IF(celkem_formaci&gt;=$D36,IF($O36&gt;=DO$9,INDIRECT("'"&amp;data!$B175&amp;"'!"&amp;$AQ$8&amp;DO$10,TRUE),""),"")</f>
        <v/>
      </c>
      <c r="DP36" s="160" t="str">
        <f ca="1">IF(celkem_formaci&gt;=$D36,IF($O36&gt;=DP$9,INDIRECT("'"&amp;data!$B175&amp;"'!"&amp;$AQ$8&amp;DP$10,TRUE),""),"")</f>
        <v/>
      </c>
      <c r="DQ36" s="160" t="str">
        <f ca="1">IF(celkem_formaci&gt;=$D36,IF($O36&gt;=DQ$9,INDIRECT("'"&amp;data!$B175&amp;"'!"&amp;$AQ$8&amp;DQ$10,TRUE),""),"")</f>
        <v/>
      </c>
      <c r="DR36" s="160" t="str">
        <f ca="1">IF(celkem_formaci&gt;=$D36,IF($O36&gt;=DR$9,INDIRECT("'"&amp;data!$B175&amp;"'!"&amp;$AQ$8&amp;DR$10,TRUE),""),"")</f>
        <v/>
      </c>
      <c r="DS36" s="160" t="str">
        <f ca="1">IF(celkem_formaci&gt;=$D36,IF($O36&gt;=DS$9,INDIRECT("'"&amp;data!$B175&amp;"'!"&amp;$AQ$8&amp;DS$10,TRUE),""),"")</f>
        <v/>
      </c>
      <c r="DT36" s="160" t="str">
        <f ca="1">IF(celkem_formaci&gt;=$D36,IF($O36&gt;=DT$9,INDIRECT("'"&amp;data!$B175&amp;"'!"&amp;$AQ$8&amp;DT$10,TRUE),""),"")</f>
        <v/>
      </c>
      <c r="DU36" s="160" t="str">
        <f ca="1">IF(celkem_formaci&gt;=$D36,IF($O36&gt;=DU$9,INDIRECT("'"&amp;data!$B175&amp;"'!"&amp;$AQ$8&amp;DU$10,TRUE),""),"")</f>
        <v/>
      </c>
      <c r="DV36" s="160" t="str">
        <f ca="1">IF(celkem_formaci&gt;=$D36,IF($O36&gt;=DV$9,INDIRECT("'"&amp;data!$B175&amp;"'!"&amp;$AQ$8&amp;DV$10,TRUE),""),"")</f>
        <v/>
      </c>
      <c r="DW36" s="160" t="str">
        <f ca="1">IF(celkem_formaci&gt;=$D36,IF($O36&gt;=DW$9,INDIRECT("'"&amp;data!$B175&amp;"'!"&amp;$AQ$8&amp;DW$10,TRUE),""),"")</f>
        <v/>
      </c>
      <c r="DX36" s="160" t="str">
        <f ca="1">IF(celkem_formaci&gt;=$D36,IF($O36&gt;=DX$9,INDIRECT("'"&amp;data!$B175&amp;"'!"&amp;$AQ$8&amp;DX$10,TRUE),""),"")</f>
        <v/>
      </c>
      <c r="DY36" s="160" t="str">
        <f ca="1">IF(celkem_formaci&gt;=$D36,IF($O36&gt;=DY$9,INDIRECT("'"&amp;data!$B175&amp;"'!"&amp;$AQ$8&amp;DY$10,TRUE),""),"")</f>
        <v/>
      </c>
      <c r="DZ36" s="160" t="str">
        <f ca="1">IF(celkem_formaci&gt;=$D36,IF($O36&gt;=DZ$9,INDIRECT("'"&amp;data!$B175&amp;"'!"&amp;$AQ$8&amp;DZ$10,TRUE),""),"")</f>
        <v/>
      </c>
      <c r="EA36" s="160" t="str">
        <f ca="1">IF(celkem_formaci&gt;=$D36,IF($O36&gt;=EA$9,INDIRECT("'"&amp;data!$B175&amp;"'!"&amp;$AQ$8&amp;EA$10,TRUE),""),"")</f>
        <v/>
      </c>
      <c r="EB36" s="160" t="str">
        <f ca="1">IF(celkem_formaci&gt;=$D36,IF($O36&gt;=EB$9,INDIRECT("'"&amp;data!$B175&amp;"'!"&amp;$AQ$8&amp;EB$10,TRUE),""),"")</f>
        <v/>
      </c>
      <c r="EC36" s="160" t="str">
        <f ca="1">IF(celkem_formaci&gt;=$D36,IF($O36&gt;=EC$9,INDIRECT("'"&amp;data!$B175&amp;"'!"&amp;$AQ$8&amp;EC$10,TRUE),""),"")</f>
        <v/>
      </c>
      <c r="ED36" s="160" t="str">
        <f ca="1">IF(celkem_formaci&gt;=$D36,IF($O36&gt;=ED$9,INDIRECT("'"&amp;data!$B175&amp;"'!"&amp;$AQ$8&amp;ED$10,TRUE),""),"")</f>
        <v/>
      </c>
      <c r="EE36" s="160" t="str">
        <f ca="1">IF(celkem_formaci&gt;=$D36,IF($O36&gt;=EE$9,INDIRECT("'"&amp;data!$B175&amp;"'!"&amp;$AQ$8&amp;EE$10,TRUE),""),"")</f>
        <v/>
      </c>
      <c r="EF36" s="160" t="str">
        <f ca="1">IF(celkem_formaci&gt;=$D36,IF($O36&gt;=EF$9,INDIRECT("'"&amp;data!$B175&amp;"'!"&amp;$AQ$8&amp;EF$10,TRUE),""),"")</f>
        <v/>
      </c>
      <c r="EG36" s="160" t="str">
        <f ca="1">IF(celkem_formaci&gt;=$D36,IF($O36&gt;=EG$9,INDIRECT("'"&amp;data!$B175&amp;"'!"&amp;$AQ$8&amp;EG$10,TRUE),""),"")</f>
        <v/>
      </c>
      <c r="EH36" s="160" t="str">
        <f ca="1">IF(celkem_formaci&gt;=$D36,IF($O36&gt;=EH$9,INDIRECT("'"&amp;data!$B175&amp;"'!"&amp;$AQ$8&amp;EH$10,TRUE),""),"")</f>
        <v/>
      </c>
      <c r="EI36" s="238" t="str">
        <f ca="1">IF(celkem_formaci&gt;=$D36,IF($O36&gt;=EI$9,INDIRECT("'"&amp;data!$B175&amp;"'!"&amp;$AQ$8&amp;EI$10,TRUE),""),"")</f>
        <v/>
      </c>
      <c r="EJ36" s="183" t="str">
        <f t="shared" si="142"/>
        <v/>
      </c>
      <c r="EK36" s="160" t="str">
        <f t="shared" si="143"/>
        <v/>
      </c>
      <c r="EL36" s="160" t="str">
        <f t="shared" si="144"/>
        <v/>
      </c>
      <c r="EM36" s="160" t="str">
        <f t="shared" si="145"/>
        <v/>
      </c>
      <c r="EN36" s="160" t="str">
        <f t="shared" si="146"/>
        <v/>
      </c>
      <c r="EO36" s="160" t="str">
        <f t="shared" si="147"/>
        <v/>
      </c>
      <c r="EP36" s="160" t="str">
        <f t="shared" si="148"/>
        <v/>
      </c>
      <c r="EQ36" s="160" t="str">
        <f t="shared" si="149"/>
        <v/>
      </c>
      <c r="ER36" s="160" t="str">
        <f t="shared" si="150"/>
        <v/>
      </c>
      <c r="ES36" s="160" t="str">
        <f t="shared" si="151"/>
        <v/>
      </c>
      <c r="ET36" s="160" t="str">
        <f t="shared" si="152"/>
        <v/>
      </c>
      <c r="EU36" s="160" t="str">
        <f t="shared" si="153"/>
        <v/>
      </c>
      <c r="EV36" s="160" t="str">
        <f t="shared" si="154"/>
        <v/>
      </c>
      <c r="EW36" s="160" t="str">
        <f t="shared" si="155"/>
        <v/>
      </c>
      <c r="EX36" s="160" t="str">
        <f t="shared" si="156"/>
        <v/>
      </c>
      <c r="EY36" s="160" t="str">
        <f t="shared" si="157"/>
        <v/>
      </c>
      <c r="EZ36" s="160" t="str">
        <f t="shared" si="158"/>
        <v/>
      </c>
      <c r="FA36" s="160" t="str">
        <f t="shared" si="159"/>
        <v/>
      </c>
      <c r="FB36" s="160" t="str">
        <f t="shared" si="160"/>
        <v/>
      </c>
      <c r="FC36" s="160" t="str">
        <f t="shared" si="161"/>
        <v/>
      </c>
      <c r="FD36" s="160" t="str">
        <f t="shared" si="162"/>
        <v/>
      </c>
      <c r="FE36" s="160" t="str">
        <f t="shared" si="163"/>
        <v/>
      </c>
      <c r="FF36" s="160" t="str">
        <f t="shared" si="164"/>
        <v/>
      </c>
      <c r="FG36" s="160" t="str">
        <f t="shared" si="165"/>
        <v/>
      </c>
      <c r="FH36" s="176" t="str">
        <f t="shared" si="166"/>
        <v/>
      </c>
      <c r="FI36" s="241" t="str">
        <f t="shared" si="128"/>
        <v/>
      </c>
      <c r="FJ36" s="136"/>
    </row>
  </sheetData>
  <mergeCells count="13">
    <mergeCell ref="N2:W2"/>
    <mergeCell ref="D2:H2"/>
    <mergeCell ref="I2:J2"/>
    <mergeCell ref="D7:F7"/>
    <mergeCell ref="D10:I10"/>
    <mergeCell ref="D9:H9"/>
    <mergeCell ref="I9:J9"/>
    <mergeCell ref="D3:G3"/>
    <mergeCell ref="H7:J7"/>
    <mergeCell ref="N5:O5"/>
    <mergeCell ref="N4:O4"/>
    <mergeCell ref="N3:O3"/>
    <mergeCell ref="I3:J3"/>
  </mergeCells>
  <conditionalFormatting sqref="B12:C36">
    <cfRule type="expression" dxfId="169" priority="1">
      <formula>B12="ERR"</formula>
    </cfRule>
  </conditionalFormatting>
  <conditionalFormatting sqref="E12:E36">
    <cfRule type="expression" dxfId="168" priority="4">
      <formula>OR(((25-COUNTBLANK($E$12:$E$36))&lt;&gt;$G$7),(COUNTIF($B$12:$B$36,"ERR")&lt;&gt;0))</formula>
    </cfRule>
    <cfRule type="expression" dxfId="167" priority="5">
      <formula>D12&lt;=$G$7</formula>
    </cfRule>
  </conditionalFormatting>
  <conditionalFormatting sqref="H7">
    <cfRule type="expression" dxfId="166" priority="179">
      <formula>OR(((25-COUNTBLANK($E$12:$E$36))&lt;&gt;$G$7),(COUNTIF($B$12:$B$36,"ERR")&lt;&gt;0))</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BC0C-2DBB-41E3-BF0D-99D0AA8E1F9C}">
  <sheetPr codeName="List25"/>
  <dimension ref="A2:AO531"/>
  <sheetViews>
    <sheetView workbookViewId="0">
      <selection activeCell="H33" sqref="H33:H531"/>
    </sheetView>
  </sheetViews>
  <sheetFormatPr defaultRowHeight="14.4" x14ac:dyDescent="0.3"/>
  <cols>
    <col min="2" max="2" width="20" customWidth="1"/>
    <col min="3" max="3" width="6.109375" customWidth="1"/>
    <col min="4" max="4" width="20" customWidth="1"/>
    <col min="5" max="5" width="6.109375" customWidth="1"/>
    <col min="6" max="6" width="20" customWidth="1"/>
    <col min="7" max="7" width="6.109375" customWidth="1"/>
    <col min="8" max="8" width="20" customWidth="1"/>
    <col min="9" max="9" width="6.109375" customWidth="1"/>
    <col min="10" max="10" width="20" customWidth="1"/>
    <col min="11" max="11" width="6.109375" customWidth="1"/>
    <col min="12" max="12" width="20" customWidth="1"/>
    <col min="13" max="13" width="6.109375" customWidth="1"/>
    <col min="14" max="14" width="20" customWidth="1"/>
    <col min="15" max="15" width="6.109375" customWidth="1"/>
    <col min="16" max="16" width="20" customWidth="1"/>
    <col min="17" max="17" width="6.109375" customWidth="1"/>
    <col min="18" max="18" width="20" customWidth="1"/>
    <col min="19" max="19" width="6.109375" customWidth="1"/>
    <col min="20" max="20" width="20" customWidth="1"/>
    <col min="21" max="21" width="6.109375" customWidth="1"/>
    <col min="22" max="22" width="20" customWidth="1"/>
    <col min="23" max="23" width="6.109375" customWidth="1"/>
    <col min="24" max="24" width="20" customWidth="1"/>
    <col min="25" max="25" width="6.109375" customWidth="1"/>
    <col min="26" max="26" width="20" customWidth="1"/>
    <col min="27" max="27" width="6.109375" customWidth="1"/>
    <col min="28" max="28" width="20" customWidth="1"/>
    <col min="29" max="29" width="6.109375" customWidth="1"/>
    <col min="30" max="30" width="20" customWidth="1"/>
    <col min="31" max="31" width="6.109375" customWidth="1"/>
    <col min="32" max="32" width="20" customWidth="1"/>
    <col min="33" max="33" width="6.109375" customWidth="1"/>
    <col min="34" max="34" width="20" customWidth="1"/>
    <col min="35" max="35" width="6.109375" customWidth="1"/>
    <col min="36" max="36" width="20" customWidth="1"/>
    <col min="37" max="37" width="6.109375" customWidth="1"/>
    <col min="38" max="38" width="20" customWidth="1"/>
    <col min="39" max="39" width="6.109375" customWidth="1"/>
    <col min="40" max="40" width="20" customWidth="1"/>
  </cols>
  <sheetData>
    <row r="2" spans="1:41" ht="25.8" x14ac:dyDescent="0.5">
      <c r="B2" s="279" t="s">
        <v>251</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row>
    <row r="3" spans="1:41" x14ac:dyDescent="0.3">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row>
    <row r="4" spans="1:41" x14ac:dyDescent="0.3">
      <c r="B4" s="278" t="s">
        <v>157</v>
      </c>
      <c r="C4" s="278"/>
      <c r="D4" s="278" t="s">
        <v>158</v>
      </c>
      <c r="E4" s="278"/>
      <c r="F4" s="278" t="s">
        <v>159</v>
      </c>
      <c r="G4" s="278"/>
      <c r="H4" s="278" t="s">
        <v>160</v>
      </c>
      <c r="I4" s="278"/>
      <c r="J4" s="278" t="s">
        <v>161</v>
      </c>
      <c r="K4" s="278"/>
      <c r="L4" s="278" t="s">
        <v>162</v>
      </c>
      <c r="M4" s="278"/>
      <c r="N4" s="278" t="s">
        <v>163</v>
      </c>
      <c r="O4" s="278"/>
      <c r="P4" s="278" t="s">
        <v>164</v>
      </c>
      <c r="Q4" s="278"/>
      <c r="R4" s="278" t="s">
        <v>165</v>
      </c>
      <c r="S4" s="278"/>
      <c r="T4" s="278" t="s">
        <v>166</v>
      </c>
      <c r="U4" s="278"/>
      <c r="V4" s="278" t="s">
        <v>167</v>
      </c>
      <c r="W4" s="278"/>
      <c r="X4" s="278" t="s">
        <v>168</v>
      </c>
      <c r="Y4" s="278"/>
      <c r="Z4" s="278" t="s">
        <v>169</v>
      </c>
      <c r="AA4" s="278"/>
      <c r="AB4" s="278" t="s">
        <v>170</v>
      </c>
      <c r="AC4" s="278"/>
      <c r="AD4" s="278" t="s">
        <v>171</v>
      </c>
      <c r="AE4" s="278"/>
      <c r="AF4" s="278" t="s">
        <v>172</v>
      </c>
      <c r="AG4" s="278"/>
      <c r="AH4" s="278" t="s">
        <v>173</v>
      </c>
      <c r="AI4" s="278"/>
      <c r="AJ4" s="278" t="s">
        <v>174</v>
      </c>
      <c r="AK4" s="278"/>
      <c r="AL4" s="278" t="s">
        <v>175</v>
      </c>
      <c r="AM4" s="278"/>
      <c r="AN4" s="278" t="s">
        <v>176</v>
      </c>
      <c r="AO4" s="278"/>
    </row>
    <row r="5" spans="1:41" x14ac:dyDescent="0.3">
      <c r="A5">
        <f>souhrn!AN10</f>
        <v>16</v>
      </c>
      <c r="B5" t="str">
        <f ca="1">CONCATENATE(INDIRECT("'"&amp;B$4&amp;"'!C"&amp;$A5,TRUE)," ",INDIRECT("'"&amp;B$4&amp;"'!D"&amp;$A5,TRUE))</f>
        <v xml:space="preserve"> </v>
      </c>
      <c r="C5" s="74">
        <f ca="1">INDIRECT("'"&amp;B$4&amp;"'!F"&amp;$A5,TRUE)</f>
        <v>0</v>
      </c>
      <c r="D5" t="str">
        <f ca="1">CONCATENATE(INDIRECT("'"&amp;D$4&amp;"'!C"&amp;$A5,TRUE)," ",INDIRECT("'"&amp;D$4&amp;"'!D"&amp;$A5,TRUE))</f>
        <v xml:space="preserve"> </v>
      </c>
      <c r="E5" s="74">
        <f ca="1">INDIRECT("'"&amp;D$4&amp;"'!F"&amp;$A5,TRUE)</f>
        <v>0</v>
      </c>
      <c r="F5" t="str">
        <f t="shared" ref="F5" ca="1" si="0">CONCATENATE(INDIRECT("'"&amp;F$4&amp;"'!C"&amp;$A5,TRUE)," ",INDIRECT("'"&amp;F$4&amp;"'!D"&amp;$A5,TRUE))</f>
        <v xml:space="preserve"> </v>
      </c>
      <c r="G5" s="74">
        <f t="shared" ref="G5" ca="1" si="1">INDIRECT("'"&amp;F$4&amp;"'!F"&amp;$A5,TRUE)</f>
        <v>0</v>
      </c>
      <c r="H5" t="str">
        <f t="shared" ref="H5" ca="1" si="2">CONCATENATE(INDIRECT("'"&amp;H$4&amp;"'!C"&amp;$A5,TRUE)," ",INDIRECT("'"&amp;H$4&amp;"'!D"&amp;$A5,TRUE))</f>
        <v xml:space="preserve"> </v>
      </c>
      <c r="I5" s="74">
        <f t="shared" ref="I5" ca="1" si="3">INDIRECT("'"&amp;H$4&amp;"'!F"&amp;$A5,TRUE)</f>
        <v>0</v>
      </c>
      <c r="J5" t="str">
        <f t="shared" ref="J5" ca="1" si="4">CONCATENATE(INDIRECT("'"&amp;J$4&amp;"'!C"&amp;$A5,TRUE)," ",INDIRECT("'"&amp;J$4&amp;"'!D"&amp;$A5,TRUE))</f>
        <v xml:space="preserve"> </v>
      </c>
      <c r="K5" s="74">
        <f t="shared" ref="K5" ca="1" si="5">INDIRECT("'"&amp;J$4&amp;"'!F"&amp;$A5,TRUE)</f>
        <v>0</v>
      </c>
      <c r="L5" t="str">
        <f t="shared" ref="L5" ca="1" si="6">CONCATENATE(INDIRECT("'"&amp;L$4&amp;"'!C"&amp;$A5,TRUE)," ",INDIRECT("'"&amp;L$4&amp;"'!D"&amp;$A5,TRUE))</f>
        <v xml:space="preserve"> </v>
      </c>
      <c r="M5" s="74">
        <f t="shared" ref="M5" ca="1" si="7">INDIRECT("'"&amp;L$4&amp;"'!F"&amp;$A5,TRUE)</f>
        <v>0</v>
      </c>
      <c r="N5" t="str">
        <f t="shared" ref="N5" ca="1" si="8">CONCATENATE(INDIRECT("'"&amp;N$4&amp;"'!C"&amp;$A5,TRUE)," ",INDIRECT("'"&amp;N$4&amp;"'!D"&amp;$A5,TRUE))</f>
        <v xml:space="preserve"> </v>
      </c>
      <c r="O5" s="74">
        <f t="shared" ref="O5" ca="1" si="9">INDIRECT("'"&amp;N$4&amp;"'!F"&amp;$A5,TRUE)</f>
        <v>0</v>
      </c>
      <c r="P5" t="str">
        <f t="shared" ref="P5" ca="1" si="10">CONCATENATE(INDIRECT("'"&amp;P$4&amp;"'!C"&amp;$A5,TRUE)," ",INDIRECT("'"&amp;P$4&amp;"'!D"&amp;$A5,TRUE))</f>
        <v xml:space="preserve"> </v>
      </c>
      <c r="Q5" s="74">
        <f t="shared" ref="Q5" ca="1" si="11">INDIRECT("'"&amp;P$4&amp;"'!F"&amp;$A5,TRUE)</f>
        <v>0</v>
      </c>
      <c r="R5" t="str">
        <f t="shared" ref="R5:AN6" ca="1" si="12">CONCATENATE(INDIRECT("'"&amp;R$4&amp;"'!C"&amp;$A5,TRUE)," ",INDIRECT("'"&amp;R$4&amp;"'!D"&amp;$A5,TRUE))</f>
        <v xml:space="preserve"> </v>
      </c>
      <c r="S5" s="74">
        <f t="shared" ref="S5" ca="1" si="13">INDIRECT("'"&amp;R$4&amp;"'!F"&amp;$A5,TRUE)</f>
        <v>0</v>
      </c>
      <c r="T5" t="str">
        <f t="shared" ref="T5" ca="1" si="14">CONCATENATE(INDIRECT("'"&amp;T$4&amp;"'!C"&amp;$A5,TRUE)," ",INDIRECT("'"&amp;T$4&amp;"'!D"&amp;$A5,TRUE))</f>
        <v xml:space="preserve"> </v>
      </c>
      <c r="U5" s="74">
        <f t="shared" ref="U5" ca="1" si="15">INDIRECT("'"&amp;T$4&amp;"'!F"&amp;$A5,TRUE)</f>
        <v>0</v>
      </c>
      <c r="V5" t="str">
        <f t="shared" ref="V5" ca="1" si="16">CONCATENATE(INDIRECT("'"&amp;V$4&amp;"'!C"&amp;$A5,TRUE)," ",INDIRECT("'"&amp;V$4&amp;"'!D"&amp;$A5,TRUE))</f>
        <v xml:space="preserve"> </v>
      </c>
      <c r="W5" s="74">
        <f t="shared" ref="W5" ca="1" si="17">INDIRECT("'"&amp;V$4&amp;"'!F"&amp;$A5,TRUE)</f>
        <v>0</v>
      </c>
      <c r="X5" t="str">
        <f t="shared" ref="X5" ca="1" si="18">CONCATENATE(INDIRECT("'"&amp;X$4&amp;"'!C"&amp;$A5,TRUE)," ",INDIRECT("'"&amp;X$4&amp;"'!D"&amp;$A5,TRUE))</f>
        <v xml:space="preserve"> </v>
      </c>
      <c r="Y5" s="74">
        <f t="shared" ref="Y5" ca="1" si="19">INDIRECT("'"&amp;X$4&amp;"'!F"&amp;$A5,TRUE)</f>
        <v>0</v>
      </c>
      <c r="Z5" t="str">
        <f t="shared" ref="Z5" ca="1" si="20">CONCATENATE(INDIRECT("'"&amp;Z$4&amp;"'!C"&amp;$A5,TRUE)," ",INDIRECT("'"&amp;Z$4&amp;"'!D"&amp;$A5,TRUE))</f>
        <v xml:space="preserve"> </v>
      </c>
      <c r="AA5" s="74">
        <f t="shared" ref="AA5" ca="1" si="21">INDIRECT("'"&amp;Z$4&amp;"'!F"&amp;$A5,TRUE)</f>
        <v>0</v>
      </c>
      <c r="AB5" t="str">
        <f t="shared" ref="AB5" ca="1" si="22">CONCATENATE(INDIRECT("'"&amp;AB$4&amp;"'!C"&amp;$A5,TRUE)," ",INDIRECT("'"&amp;AB$4&amp;"'!D"&amp;$A5,TRUE))</f>
        <v xml:space="preserve"> </v>
      </c>
      <c r="AC5" s="74">
        <f t="shared" ref="AC5" ca="1" si="23">INDIRECT("'"&amp;AB$4&amp;"'!F"&amp;$A5,TRUE)</f>
        <v>0</v>
      </c>
      <c r="AD5" t="str">
        <f t="shared" ref="AD5" ca="1" si="24">CONCATENATE(INDIRECT("'"&amp;AD$4&amp;"'!C"&amp;$A5,TRUE)," ",INDIRECT("'"&amp;AD$4&amp;"'!D"&amp;$A5,TRUE))</f>
        <v xml:space="preserve"> </v>
      </c>
      <c r="AE5" s="74">
        <f t="shared" ref="AE5" ca="1" si="25">INDIRECT("'"&amp;AD$4&amp;"'!F"&amp;$A5,TRUE)</f>
        <v>0</v>
      </c>
      <c r="AF5" t="str">
        <f t="shared" ref="AF5" ca="1" si="26">CONCATENATE(INDIRECT("'"&amp;AF$4&amp;"'!C"&amp;$A5,TRUE)," ",INDIRECT("'"&amp;AF$4&amp;"'!D"&amp;$A5,TRUE))</f>
        <v xml:space="preserve"> </v>
      </c>
      <c r="AG5" s="74">
        <f t="shared" ref="AG5" ca="1" si="27">INDIRECT("'"&amp;AF$4&amp;"'!F"&amp;$A5,TRUE)</f>
        <v>0</v>
      </c>
      <c r="AH5" t="str">
        <f t="shared" ref="AH5" ca="1" si="28">CONCATENATE(INDIRECT("'"&amp;AH$4&amp;"'!C"&amp;$A5,TRUE)," ",INDIRECT("'"&amp;AH$4&amp;"'!D"&amp;$A5,TRUE))</f>
        <v xml:space="preserve"> </v>
      </c>
      <c r="AI5" s="74">
        <f t="shared" ref="AI5" ca="1" si="29">INDIRECT("'"&amp;AH$4&amp;"'!F"&amp;$A5,TRUE)</f>
        <v>0</v>
      </c>
      <c r="AJ5" t="str">
        <f t="shared" ref="AJ5" ca="1" si="30">CONCATENATE(INDIRECT("'"&amp;AJ$4&amp;"'!C"&amp;$A5,TRUE)," ",INDIRECT("'"&amp;AJ$4&amp;"'!D"&amp;$A5,TRUE))</f>
        <v xml:space="preserve"> </v>
      </c>
      <c r="AK5" s="74">
        <f t="shared" ref="AK5" ca="1" si="31">INDIRECT("'"&amp;AJ$4&amp;"'!F"&amp;$A5,TRUE)</f>
        <v>0</v>
      </c>
      <c r="AL5" t="str">
        <f t="shared" ref="AL5" ca="1" si="32">CONCATENATE(INDIRECT("'"&amp;AL$4&amp;"'!C"&amp;$A5,TRUE)," ",INDIRECT("'"&amp;AL$4&amp;"'!D"&amp;$A5,TRUE))</f>
        <v xml:space="preserve"> </v>
      </c>
      <c r="AM5" s="74">
        <f t="shared" ref="AM5" ca="1" si="33">INDIRECT("'"&amp;AL$4&amp;"'!F"&amp;$A5,TRUE)</f>
        <v>0</v>
      </c>
      <c r="AN5" t="str">
        <f t="shared" ref="AN5" ca="1" si="34">CONCATENATE(INDIRECT("'"&amp;AN$4&amp;"'!C"&amp;$A5,TRUE)," ",INDIRECT("'"&amp;AN$4&amp;"'!D"&amp;$A5,TRUE))</f>
        <v xml:space="preserve"> </v>
      </c>
      <c r="AO5" s="74">
        <f t="shared" ref="AO5" ca="1" si="35">INDIRECT("'"&amp;AN$4&amp;"'!F"&amp;$A5,TRUE)</f>
        <v>0</v>
      </c>
    </row>
    <row r="6" spans="1:41" x14ac:dyDescent="0.3">
      <c r="A6">
        <f>A5+1</f>
        <v>17</v>
      </c>
      <c r="B6" t="str">
        <f t="shared" ref="B6:P29" ca="1" si="36">CONCATENATE(INDIRECT("'"&amp;B$4&amp;"'!C"&amp;$A6,TRUE)," ",INDIRECT("'"&amp;B$4&amp;"'!D"&amp;$A6,TRUE))</f>
        <v xml:space="preserve"> </v>
      </c>
      <c r="C6" s="74">
        <f t="shared" ref="C6:E29" ca="1" si="37">INDIRECT("'"&amp;B$4&amp;"'!F"&amp;$A6,TRUE)</f>
        <v>0</v>
      </c>
      <c r="D6" t="str">
        <f t="shared" ca="1" si="36"/>
        <v xml:space="preserve"> </v>
      </c>
      <c r="E6" s="74">
        <f t="shared" ca="1" si="37"/>
        <v>0</v>
      </c>
      <c r="F6" t="str">
        <f t="shared" ca="1" si="36"/>
        <v xml:space="preserve"> </v>
      </c>
      <c r="G6" s="74">
        <f t="shared" ref="G6" ca="1" si="38">INDIRECT("'"&amp;F$4&amp;"'!F"&amp;$A6,TRUE)</f>
        <v>0</v>
      </c>
      <c r="H6" t="str">
        <f t="shared" ca="1" si="36"/>
        <v xml:space="preserve"> </v>
      </c>
      <c r="I6" s="74">
        <f t="shared" ref="I6" ca="1" si="39">INDIRECT("'"&amp;H$4&amp;"'!F"&amp;$A6,TRUE)</f>
        <v>0</v>
      </c>
      <c r="J6" t="str">
        <f t="shared" ca="1" si="36"/>
        <v xml:space="preserve"> </v>
      </c>
      <c r="K6" s="74">
        <f t="shared" ref="K6" ca="1" si="40">INDIRECT("'"&amp;J$4&amp;"'!F"&amp;$A6,TRUE)</f>
        <v>0</v>
      </c>
      <c r="L6" t="str">
        <f t="shared" ca="1" si="36"/>
        <v xml:space="preserve"> </v>
      </c>
      <c r="M6" s="74">
        <f t="shared" ref="M6" ca="1" si="41">INDIRECT("'"&amp;L$4&amp;"'!F"&amp;$A6,TRUE)</f>
        <v>0</v>
      </c>
      <c r="N6" t="str">
        <f t="shared" ca="1" si="36"/>
        <v xml:space="preserve"> </v>
      </c>
      <c r="O6" s="74">
        <f t="shared" ref="O6" ca="1" si="42">INDIRECT("'"&amp;N$4&amp;"'!F"&amp;$A6,TRUE)</f>
        <v>0</v>
      </c>
      <c r="P6" t="str">
        <f t="shared" ca="1" si="36"/>
        <v xml:space="preserve"> </v>
      </c>
      <c r="Q6" s="74">
        <f t="shared" ref="Q6" ca="1" si="43">INDIRECT("'"&amp;P$4&amp;"'!F"&amp;$A6,TRUE)</f>
        <v>0</v>
      </c>
      <c r="R6" t="str">
        <f t="shared" ca="1" si="12"/>
        <v xml:space="preserve"> </v>
      </c>
      <c r="S6" s="74">
        <f t="shared" ref="S6" ca="1" si="44">INDIRECT("'"&amp;R$4&amp;"'!F"&amp;$A6,TRUE)</f>
        <v>0</v>
      </c>
      <c r="T6" t="str">
        <f t="shared" ca="1" si="12"/>
        <v xml:space="preserve"> </v>
      </c>
      <c r="U6" s="74">
        <f t="shared" ref="U6" ca="1" si="45">INDIRECT("'"&amp;T$4&amp;"'!F"&amp;$A6,TRUE)</f>
        <v>0</v>
      </c>
      <c r="V6" t="str">
        <f t="shared" ca="1" si="12"/>
        <v xml:space="preserve"> </v>
      </c>
      <c r="W6" s="74">
        <f t="shared" ref="W6" ca="1" si="46">INDIRECT("'"&amp;V$4&amp;"'!F"&amp;$A6,TRUE)</f>
        <v>0</v>
      </c>
      <c r="X6" t="str">
        <f t="shared" ca="1" si="12"/>
        <v xml:space="preserve"> </v>
      </c>
      <c r="Y6" s="74">
        <f t="shared" ref="Y6" ca="1" si="47">INDIRECT("'"&amp;X$4&amp;"'!F"&amp;$A6,TRUE)</f>
        <v>0</v>
      </c>
      <c r="Z6" t="str">
        <f t="shared" ca="1" si="12"/>
        <v xml:space="preserve"> </v>
      </c>
      <c r="AA6" s="74">
        <f t="shared" ref="AA6" ca="1" si="48">INDIRECT("'"&amp;Z$4&amp;"'!F"&amp;$A6,TRUE)</f>
        <v>0</v>
      </c>
      <c r="AB6" t="str">
        <f t="shared" ca="1" si="12"/>
        <v xml:space="preserve"> </v>
      </c>
      <c r="AC6" s="74">
        <f t="shared" ref="AC6" ca="1" si="49">INDIRECT("'"&amp;AB$4&amp;"'!F"&amp;$A6,TRUE)</f>
        <v>0</v>
      </c>
      <c r="AD6" t="str">
        <f t="shared" ca="1" si="12"/>
        <v xml:space="preserve"> </v>
      </c>
      <c r="AE6" s="74">
        <f t="shared" ref="AE6" ca="1" si="50">INDIRECT("'"&amp;AD$4&amp;"'!F"&amp;$A6,TRUE)</f>
        <v>0</v>
      </c>
      <c r="AF6" t="str">
        <f t="shared" ca="1" si="12"/>
        <v xml:space="preserve"> </v>
      </c>
      <c r="AG6" s="74">
        <f t="shared" ref="AG6" ca="1" si="51">INDIRECT("'"&amp;AF$4&amp;"'!F"&amp;$A6,TRUE)</f>
        <v>0</v>
      </c>
      <c r="AH6" t="str">
        <f t="shared" ca="1" si="12"/>
        <v xml:space="preserve"> </v>
      </c>
      <c r="AI6" s="74">
        <f t="shared" ref="AI6" ca="1" si="52">INDIRECT("'"&amp;AH$4&amp;"'!F"&amp;$A6,TRUE)</f>
        <v>0</v>
      </c>
      <c r="AJ6" t="str">
        <f t="shared" ca="1" si="12"/>
        <v xml:space="preserve"> </v>
      </c>
      <c r="AK6" s="74">
        <f t="shared" ref="AK6" ca="1" si="53">INDIRECT("'"&amp;AJ$4&amp;"'!F"&amp;$A6,TRUE)</f>
        <v>0</v>
      </c>
      <c r="AL6" t="str">
        <f t="shared" ca="1" si="12"/>
        <v xml:space="preserve"> </v>
      </c>
      <c r="AM6" s="74">
        <f t="shared" ref="AM6" ca="1" si="54">INDIRECT("'"&amp;AL$4&amp;"'!F"&amp;$A6,TRUE)</f>
        <v>0</v>
      </c>
      <c r="AN6" t="str">
        <f t="shared" ca="1" si="12"/>
        <v xml:space="preserve"> </v>
      </c>
      <c r="AO6" s="74">
        <f t="shared" ref="AO6" ca="1" si="55">INDIRECT("'"&amp;AN$4&amp;"'!F"&amp;$A6,TRUE)</f>
        <v>0</v>
      </c>
    </row>
    <row r="7" spans="1:41" x14ac:dyDescent="0.3">
      <c r="A7">
        <f t="shared" ref="A7:A29" si="56">A6+1</f>
        <v>18</v>
      </c>
      <c r="B7" t="str">
        <f t="shared" ca="1" si="36"/>
        <v xml:space="preserve"> </v>
      </c>
      <c r="C7" s="74">
        <f t="shared" ca="1" si="37"/>
        <v>0</v>
      </c>
      <c r="D7" t="str">
        <f t="shared" ca="1" si="36"/>
        <v xml:space="preserve"> </v>
      </c>
      <c r="E7" s="74">
        <f t="shared" ca="1" si="37"/>
        <v>0</v>
      </c>
      <c r="F7" t="str">
        <f t="shared" ref="F7:AN21" ca="1" si="57">CONCATENATE(INDIRECT("'"&amp;F$4&amp;"'!C"&amp;$A7,TRUE)," ",INDIRECT("'"&amp;F$4&amp;"'!D"&amp;$A7,TRUE))</f>
        <v xml:space="preserve"> </v>
      </c>
      <c r="G7" s="74">
        <f t="shared" ref="G7" ca="1" si="58">INDIRECT("'"&amp;F$4&amp;"'!F"&amp;$A7,TRUE)</f>
        <v>0</v>
      </c>
      <c r="H7" t="str">
        <f t="shared" ca="1" si="57"/>
        <v xml:space="preserve"> </v>
      </c>
      <c r="I7" s="74">
        <f t="shared" ref="I7" ca="1" si="59">INDIRECT("'"&amp;H$4&amp;"'!F"&amp;$A7,TRUE)</f>
        <v>0</v>
      </c>
      <c r="J7" t="str">
        <f t="shared" ca="1" si="57"/>
        <v xml:space="preserve"> </v>
      </c>
      <c r="K7" s="74">
        <f t="shared" ref="K7" ca="1" si="60">INDIRECT("'"&amp;J$4&amp;"'!F"&amp;$A7,TRUE)</f>
        <v>0</v>
      </c>
      <c r="L7" t="str">
        <f t="shared" ca="1" si="57"/>
        <v xml:space="preserve"> </v>
      </c>
      <c r="M7" s="74">
        <f t="shared" ref="M7" ca="1" si="61">INDIRECT("'"&amp;L$4&amp;"'!F"&amp;$A7,TRUE)</f>
        <v>0</v>
      </c>
      <c r="N7" t="str">
        <f t="shared" ca="1" si="57"/>
        <v xml:space="preserve"> </v>
      </c>
      <c r="O7" s="74">
        <f t="shared" ref="O7" ca="1" si="62">INDIRECT("'"&amp;N$4&amp;"'!F"&amp;$A7,TRUE)</f>
        <v>0</v>
      </c>
      <c r="P7" t="str">
        <f t="shared" ca="1" si="57"/>
        <v xml:space="preserve"> </v>
      </c>
      <c r="Q7" s="74">
        <f t="shared" ref="Q7" ca="1" si="63">INDIRECT("'"&amp;P$4&amp;"'!F"&amp;$A7,TRUE)</f>
        <v>0</v>
      </c>
      <c r="R7" t="str">
        <f t="shared" ca="1" si="57"/>
        <v xml:space="preserve"> </v>
      </c>
      <c r="S7" s="74">
        <f t="shared" ref="S7" ca="1" si="64">INDIRECT("'"&amp;R$4&amp;"'!F"&amp;$A7,TRUE)</f>
        <v>0</v>
      </c>
      <c r="T7" t="str">
        <f t="shared" ca="1" si="57"/>
        <v xml:space="preserve"> </v>
      </c>
      <c r="U7" s="74">
        <f t="shared" ref="U7" ca="1" si="65">INDIRECT("'"&amp;T$4&amp;"'!F"&amp;$A7,TRUE)</f>
        <v>0</v>
      </c>
      <c r="V7" t="str">
        <f t="shared" ca="1" si="57"/>
        <v xml:space="preserve"> </v>
      </c>
      <c r="W7" s="74">
        <f t="shared" ref="W7" ca="1" si="66">INDIRECT("'"&amp;V$4&amp;"'!F"&amp;$A7,TRUE)</f>
        <v>0</v>
      </c>
      <c r="X7" t="str">
        <f t="shared" ca="1" si="57"/>
        <v xml:space="preserve"> </v>
      </c>
      <c r="Y7" s="74">
        <f t="shared" ref="Y7" ca="1" si="67">INDIRECT("'"&amp;X$4&amp;"'!F"&amp;$A7,TRUE)</f>
        <v>0</v>
      </c>
      <c r="Z7" t="str">
        <f t="shared" ca="1" si="57"/>
        <v xml:space="preserve"> </v>
      </c>
      <c r="AA7" s="74">
        <f t="shared" ref="AA7" ca="1" si="68">INDIRECT("'"&amp;Z$4&amp;"'!F"&amp;$A7,TRUE)</f>
        <v>0</v>
      </c>
      <c r="AB7" t="str">
        <f t="shared" ca="1" si="57"/>
        <v xml:space="preserve"> </v>
      </c>
      <c r="AC7" s="74">
        <f t="shared" ref="AC7" ca="1" si="69">INDIRECT("'"&amp;AB$4&amp;"'!F"&amp;$A7,TRUE)</f>
        <v>0</v>
      </c>
      <c r="AD7" t="str">
        <f t="shared" ca="1" si="57"/>
        <v xml:space="preserve"> </v>
      </c>
      <c r="AE7" s="74">
        <f t="shared" ref="AE7" ca="1" si="70">INDIRECT("'"&amp;AD$4&amp;"'!F"&amp;$A7,TRUE)</f>
        <v>0</v>
      </c>
      <c r="AF7" t="str">
        <f t="shared" ca="1" si="57"/>
        <v xml:space="preserve"> </v>
      </c>
      <c r="AG7" s="74">
        <f t="shared" ref="AG7" ca="1" si="71">INDIRECT("'"&amp;AF$4&amp;"'!F"&amp;$A7,TRUE)</f>
        <v>0</v>
      </c>
      <c r="AH7" t="str">
        <f t="shared" ca="1" si="57"/>
        <v xml:space="preserve"> </v>
      </c>
      <c r="AI7" s="74">
        <f t="shared" ref="AI7" ca="1" si="72">INDIRECT("'"&amp;AH$4&amp;"'!F"&amp;$A7,TRUE)</f>
        <v>0</v>
      </c>
      <c r="AJ7" t="str">
        <f t="shared" ca="1" si="57"/>
        <v xml:space="preserve"> </v>
      </c>
      <c r="AK7" s="74">
        <f t="shared" ref="AK7" ca="1" si="73">INDIRECT("'"&amp;AJ$4&amp;"'!F"&amp;$A7,TRUE)</f>
        <v>0</v>
      </c>
      <c r="AL7" t="str">
        <f t="shared" ca="1" si="57"/>
        <v xml:space="preserve"> </v>
      </c>
      <c r="AM7" s="74">
        <f t="shared" ref="AM7" ca="1" si="74">INDIRECT("'"&amp;AL$4&amp;"'!F"&amp;$A7,TRUE)</f>
        <v>0</v>
      </c>
      <c r="AN7" t="str">
        <f t="shared" ca="1" si="57"/>
        <v xml:space="preserve"> </v>
      </c>
      <c r="AO7" s="74">
        <f t="shared" ref="AO7" ca="1" si="75">INDIRECT("'"&amp;AN$4&amp;"'!F"&amp;$A7,TRUE)</f>
        <v>0</v>
      </c>
    </row>
    <row r="8" spans="1:41" x14ac:dyDescent="0.3">
      <c r="A8">
        <f t="shared" si="56"/>
        <v>19</v>
      </c>
      <c r="B8" t="str">
        <f t="shared" ca="1" si="36"/>
        <v xml:space="preserve"> </v>
      </c>
      <c r="C8" s="74">
        <f t="shared" ca="1" si="37"/>
        <v>0</v>
      </c>
      <c r="D8" t="str">
        <f t="shared" ca="1" si="36"/>
        <v xml:space="preserve"> </v>
      </c>
      <c r="E8" s="74">
        <f t="shared" ca="1" si="37"/>
        <v>0</v>
      </c>
      <c r="F8" t="str">
        <f t="shared" ca="1" si="57"/>
        <v xml:space="preserve"> </v>
      </c>
      <c r="G8" s="74">
        <f t="shared" ref="G8" ca="1" si="76">INDIRECT("'"&amp;F$4&amp;"'!F"&amp;$A8,TRUE)</f>
        <v>0</v>
      </c>
      <c r="H8" t="str">
        <f t="shared" ca="1" si="57"/>
        <v xml:space="preserve"> </v>
      </c>
      <c r="I8" s="74">
        <f t="shared" ref="I8" ca="1" si="77">INDIRECT("'"&amp;H$4&amp;"'!F"&amp;$A8,TRUE)</f>
        <v>0</v>
      </c>
      <c r="J8" t="str">
        <f t="shared" ca="1" si="57"/>
        <v xml:space="preserve"> </v>
      </c>
      <c r="K8" s="74">
        <f t="shared" ref="K8" ca="1" si="78">INDIRECT("'"&amp;J$4&amp;"'!F"&amp;$A8,TRUE)</f>
        <v>0</v>
      </c>
      <c r="L8" t="str">
        <f t="shared" ca="1" si="57"/>
        <v xml:space="preserve"> </v>
      </c>
      <c r="M8" s="74">
        <f t="shared" ref="M8" ca="1" si="79">INDIRECT("'"&amp;L$4&amp;"'!F"&amp;$A8,TRUE)</f>
        <v>0</v>
      </c>
      <c r="N8" t="str">
        <f t="shared" ca="1" si="57"/>
        <v xml:space="preserve"> </v>
      </c>
      <c r="O8" s="74">
        <f t="shared" ref="O8" ca="1" si="80">INDIRECT("'"&amp;N$4&amp;"'!F"&amp;$A8,TRUE)</f>
        <v>0</v>
      </c>
      <c r="P8" t="str">
        <f t="shared" ca="1" si="57"/>
        <v xml:space="preserve"> </v>
      </c>
      <c r="Q8" s="74">
        <f t="shared" ref="Q8" ca="1" si="81">INDIRECT("'"&amp;P$4&amp;"'!F"&amp;$A8,TRUE)</f>
        <v>0</v>
      </c>
      <c r="R8" t="str">
        <f t="shared" ca="1" si="57"/>
        <v xml:space="preserve"> </v>
      </c>
      <c r="S8" s="74">
        <f t="shared" ref="S8" ca="1" si="82">INDIRECT("'"&amp;R$4&amp;"'!F"&amp;$A8,TRUE)</f>
        <v>0</v>
      </c>
      <c r="T8" t="str">
        <f t="shared" ca="1" si="57"/>
        <v xml:space="preserve"> </v>
      </c>
      <c r="U8" s="74">
        <f t="shared" ref="U8" ca="1" si="83">INDIRECT("'"&amp;T$4&amp;"'!F"&amp;$A8,TRUE)</f>
        <v>0</v>
      </c>
      <c r="V8" t="str">
        <f t="shared" ca="1" si="57"/>
        <v xml:space="preserve"> </v>
      </c>
      <c r="W8" s="74">
        <f t="shared" ref="W8" ca="1" si="84">INDIRECT("'"&amp;V$4&amp;"'!F"&amp;$A8,TRUE)</f>
        <v>0</v>
      </c>
      <c r="X8" t="str">
        <f t="shared" ca="1" si="57"/>
        <v xml:space="preserve"> </v>
      </c>
      <c r="Y8" s="74">
        <f t="shared" ref="Y8" ca="1" si="85">INDIRECT("'"&amp;X$4&amp;"'!F"&amp;$A8,TRUE)</f>
        <v>0</v>
      </c>
      <c r="Z8" t="str">
        <f t="shared" ca="1" si="57"/>
        <v xml:space="preserve"> </v>
      </c>
      <c r="AA8" s="74">
        <f t="shared" ref="AA8" ca="1" si="86">INDIRECT("'"&amp;Z$4&amp;"'!F"&amp;$A8,TRUE)</f>
        <v>0</v>
      </c>
      <c r="AB8" t="str">
        <f t="shared" ca="1" si="57"/>
        <v xml:space="preserve"> </v>
      </c>
      <c r="AC8" s="74">
        <f t="shared" ref="AC8" ca="1" si="87">INDIRECT("'"&amp;AB$4&amp;"'!F"&amp;$A8,TRUE)</f>
        <v>0</v>
      </c>
      <c r="AD8" t="str">
        <f t="shared" ca="1" si="57"/>
        <v xml:space="preserve"> </v>
      </c>
      <c r="AE8" s="74">
        <f t="shared" ref="AE8" ca="1" si="88">INDIRECT("'"&amp;AD$4&amp;"'!F"&amp;$A8,TRUE)</f>
        <v>0</v>
      </c>
      <c r="AF8" t="str">
        <f t="shared" ca="1" si="57"/>
        <v xml:space="preserve"> </v>
      </c>
      <c r="AG8" s="74">
        <f t="shared" ref="AG8" ca="1" si="89">INDIRECT("'"&amp;AF$4&amp;"'!F"&amp;$A8,TRUE)</f>
        <v>0</v>
      </c>
      <c r="AH8" t="str">
        <f t="shared" ca="1" si="57"/>
        <v xml:space="preserve"> </v>
      </c>
      <c r="AI8" s="74">
        <f t="shared" ref="AI8" ca="1" si="90">INDIRECT("'"&amp;AH$4&amp;"'!F"&amp;$A8,TRUE)</f>
        <v>0</v>
      </c>
      <c r="AJ8" t="str">
        <f t="shared" ca="1" si="57"/>
        <v xml:space="preserve"> </v>
      </c>
      <c r="AK8" s="74">
        <f t="shared" ref="AK8" ca="1" si="91">INDIRECT("'"&amp;AJ$4&amp;"'!F"&amp;$A8,TRUE)</f>
        <v>0</v>
      </c>
      <c r="AL8" t="str">
        <f t="shared" ca="1" si="57"/>
        <v xml:space="preserve"> </v>
      </c>
      <c r="AM8" s="74">
        <f t="shared" ref="AM8" ca="1" si="92">INDIRECT("'"&amp;AL$4&amp;"'!F"&amp;$A8,TRUE)</f>
        <v>0</v>
      </c>
      <c r="AN8" t="str">
        <f t="shared" ca="1" si="57"/>
        <v xml:space="preserve"> </v>
      </c>
      <c r="AO8" s="74">
        <f t="shared" ref="AO8" ca="1" si="93">INDIRECT("'"&amp;AN$4&amp;"'!F"&amp;$A8,TRUE)</f>
        <v>0</v>
      </c>
    </row>
    <row r="9" spans="1:41" x14ac:dyDescent="0.3">
      <c r="A9">
        <f t="shared" si="56"/>
        <v>20</v>
      </c>
      <c r="B9" t="str">
        <f t="shared" ca="1" si="36"/>
        <v xml:space="preserve"> </v>
      </c>
      <c r="C9" s="74">
        <f t="shared" ca="1" si="37"/>
        <v>0</v>
      </c>
      <c r="D9" t="str">
        <f t="shared" ca="1" si="36"/>
        <v xml:space="preserve"> </v>
      </c>
      <c r="E9" s="74">
        <f t="shared" ca="1" si="37"/>
        <v>0</v>
      </c>
      <c r="F9" t="str">
        <f t="shared" ca="1" si="57"/>
        <v xml:space="preserve"> </v>
      </c>
      <c r="G9" s="74">
        <f t="shared" ref="G9" ca="1" si="94">INDIRECT("'"&amp;F$4&amp;"'!F"&amp;$A9,TRUE)</f>
        <v>0</v>
      </c>
      <c r="H9" t="str">
        <f t="shared" ca="1" si="57"/>
        <v xml:space="preserve"> </v>
      </c>
      <c r="I9" s="74">
        <f t="shared" ref="I9" ca="1" si="95">INDIRECT("'"&amp;H$4&amp;"'!F"&amp;$A9,TRUE)</f>
        <v>0</v>
      </c>
      <c r="J9" t="str">
        <f t="shared" ca="1" si="57"/>
        <v xml:space="preserve"> </v>
      </c>
      <c r="K9" s="74">
        <f t="shared" ref="K9" ca="1" si="96">INDIRECT("'"&amp;J$4&amp;"'!F"&amp;$A9,TRUE)</f>
        <v>0</v>
      </c>
      <c r="L9" t="str">
        <f t="shared" ca="1" si="57"/>
        <v xml:space="preserve"> </v>
      </c>
      <c r="M9" s="74">
        <f t="shared" ref="M9" ca="1" si="97">INDIRECT("'"&amp;L$4&amp;"'!F"&amp;$A9,TRUE)</f>
        <v>0</v>
      </c>
      <c r="N9" t="str">
        <f t="shared" ca="1" si="57"/>
        <v xml:space="preserve"> </v>
      </c>
      <c r="O9" s="74">
        <f t="shared" ref="O9" ca="1" si="98">INDIRECT("'"&amp;N$4&amp;"'!F"&amp;$A9,TRUE)</f>
        <v>0</v>
      </c>
      <c r="P9" t="str">
        <f t="shared" ca="1" si="57"/>
        <v xml:space="preserve"> </v>
      </c>
      <c r="Q9" s="74">
        <f t="shared" ref="Q9" ca="1" si="99">INDIRECT("'"&amp;P$4&amp;"'!F"&amp;$A9,TRUE)</f>
        <v>0</v>
      </c>
      <c r="R9" t="str">
        <f t="shared" ca="1" si="57"/>
        <v xml:space="preserve"> </v>
      </c>
      <c r="S9" s="74">
        <f t="shared" ref="S9" ca="1" si="100">INDIRECT("'"&amp;R$4&amp;"'!F"&amp;$A9,TRUE)</f>
        <v>0</v>
      </c>
      <c r="T9" t="str">
        <f t="shared" ca="1" si="57"/>
        <v xml:space="preserve"> </v>
      </c>
      <c r="U9" s="74">
        <f t="shared" ref="U9" ca="1" si="101">INDIRECT("'"&amp;T$4&amp;"'!F"&amp;$A9,TRUE)</f>
        <v>0</v>
      </c>
      <c r="V9" t="str">
        <f t="shared" ca="1" si="57"/>
        <v xml:space="preserve"> </v>
      </c>
      <c r="W9" s="74">
        <f t="shared" ref="W9" ca="1" si="102">INDIRECT("'"&amp;V$4&amp;"'!F"&amp;$A9,TRUE)</f>
        <v>0</v>
      </c>
      <c r="X9" t="str">
        <f t="shared" ca="1" si="57"/>
        <v xml:space="preserve"> </v>
      </c>
      <c r="Y9" s="74">
        <f t="shared" ref="Y9" ca="1" si="103">INDIRECT("'"&amp;X$4&amp;"'!F"&amp;$A9,TRUE)</f>
        <v>0</v>
      </c>
      <c r="Z9" t="str">
        <f t="shared" ca="1" si="57"/>
        <v xml:space="preserve"> </v>
      </c>
      <c r="AA9" s="74">
        <f t="shared" ref="AA9" ca="1" si="104">INDIRECT("'"&amp;Z$4&amp;"'!F"&amp;$A9,TRUE)</f>
        <v>0</v>
      </c>
      <c r="AB9" t="str">
        <f t="shared" ca="1" si="57"/>
        <v xml:space="preserve"> </v>
      </c>
      <c r="AC9" s="74">
        <f t="shared" ref="AC9" ca="1" si="105">INDIRECT("'"&amp;AB$4&amp;"'!F"&amp;$A9,TRUE)</f>
        <v>0</v>
      </c>
      <c r="AD9" t="str">
        <f t="shared" ca="1" si="57"/>
        <v xml:space="preserve"> </v>
      </c>
      <c r="AE9" s="74">
        <f t="shared" ref="AE9" ca="1" si="106">INDIRECT("'"&amp;AD$4&amp;"'!F"&amp;$A9,TRUE)</f>
        <v>0</v>
      </c>
      <c r="AF9" t="str">
        <f t="shared" ca="1" si="57"/>
        <v xml:space="preserve"> </v>
      </c>
      <c r="AG9" s="74">
        <f t="shared" ref="AG9" ca="1" si="107">INDIRECT("'"&amp;AF$4&amp;"'!F"&amp;$A9,TRUE)</f>
        <v>0</v>
      </c>
      <c r="AH9" t="str">
        <f t="shared" ca="1" si="57"/>
        <v xml:space="preserve"> </v>
      </c>
      <c r="AI9" s="74">
        <f t="shared" ref="AI9" ca="1" si="108">INDIRECT("'"&amp;AH$4&amp;"'!F"&amp;$A9,TRUE)</f>
        <v>0</v>
      </c>
      <c r="AJ9" t="str">
        <f t="shared" ca="1" si="57"/>
        <v xml:space="preserve"> </v>
      </c>
      <c r="AK9" s="74">
        <f t="shared" ref="AK9" ca="1" si="109">INDIRECT("'"&amp;AJ$4&amp;"'!F"&amp;$A9,TRUE)</f>
        <v>0</v>
      </c>
      <c r="AL9" t="str">
        <f t="shared" ca="1" si="57"/>
        <v xml:space="preserve"> </v>
      </c>
      <c r="AM9" s="74">
        <f t="shared" ref="AM9" ca="1" si="110">INDIRECT("'"&amp;AL$4&amp;"'!F"&amp;$A9,TRUE)</f>
        <v>0</v>
      </c>
      <c r="AN9" t="str">
        <f t="shared" ca="1" si="57"/>
        <v xml:space="preserve"> </v>
      </c>
      <c r="AO9" s="74">
        <f t="shared" ref="AO9" ca="1" si="111">INDIRECT("'"&amp;AN$4&amp;"'!F"&amp;$A9,TRUE)</f>
        <v>0</v>
      </c>
    </row>
    <row r="10" spans="1:41" x14ac:dyDescent="0.3">
      <c r="A10">
        <f t="shared" si="56"/>
        <v>21</v>
      </c>
      <c r="B10" t="str">
        <f t="shared" ca="1" si="36"/>
        <v xml:space="preserve"> </v>
      </c>
      <c r="C10" s="74">
        <f t="shared" ca="1" si="37"/>
        <v>0</v>
      </c>
      <c r="D10" t="str">
        <f t="shared" ca="1" si="36"/>
        <v xml:space="preserve"> </v>
      </c>
      <c r="E10" s="74">
        <f t="shared" ca="1" si="37"/>
        <v>0</v>
      </c>
      <c r="F10" t="str">
        <f t="shared" ca="1" si="57"/>
        <v xml:space="preserve"> </v>
      </c>
      <c r="G10" s="74">
        <f t="shared" ref="G10" ca="1" si="112">INDIRECT("'"&amp;F$4&amp;"'!F"&amp;$A10,TRUE)</f>
        <v>0</v>
      </c>
      <c r="H10" t="str">
        <f t="shared" ca="1" si="57"/>
        <v xml:space="preserve"> </v>
      </c>
      <c r="I10" s="74">
        <f t="shared" ref="I10" ca="1" si="113">INDIRECT("'"&amp;H$4&amp;"'!F"&amp;$A10,TRUE)</f>
        <v>0</v>
      </c>
      <c r="J10" t="str">
        <f t="shared" ca="1" si="57"/>
        <v xml:space="preserve"> </v>
      </c>
      <c r="K10" s="74">
        <f t="shared" ref="K10" ca="1" si="114">INDIRECT("'"&amp;J$4&amp;"'!F"&amp;$A10,TRUE)</f>
        <v>0</v>
      </c>
      <c r="L10" t="str">
        <f t="shared" ca="1" si="57"/>
        <v xml:space="preserve"> </v>
      </c>
      <c r="M10" s="74">
        <f t="shared" ref="M10" ca="1" si="115">INDIRECT("'"&amp;L$4&amp;"'!F"&amp;$A10,TRUE)</f>
        <v>0</v>
      </c>
      <c r="N10" t="str">
        <f t="shared" ca="1" si="57"/>
        <v xml:space="preserve"> </v>
      </c>
      <c r="O10" s="74">
        <f t="shared" ref="O10" ca="1" si="116">INDIRECT("'"&amp;N$4&amp;"'!F"&amp;$A10,TRUE)</f>
        <v>0</v>
      </c>
      <c r="P10" t="str">
        <f t="shared" ca="1" si="57"/>
        <v xml:space="preserve"> </v>
      </c>
      <c r="Q10" s="74">
        <f t="shared" ref="Q10" ca="1" si="117">INDIRECT("'"&amp;P$4&amp;"'!F"&amp;$A10,TRUE)</f>
        <v>0</v>
      </c>
      <c r="R10" t="str">
        <f t="shared" ca="1" si="57"/>
        <v xml:space="preserve"> </v>
      </c>
      <c r="S10" s="74">
        <f t="shared" ref="S10" ca="1" si="118">INDIRECT("'"&amp;R$4&amp;"'!F"&amp;$A10,TRUE)</f>
        <v>0</v>
      </c>
      <c r="T10" t="str">
        <f t="shared" ca="1" si="57"/>
        <v xml:space="preserve"> </v>
      </c>
      <c r="U10" s="74">
        <f t="shared" ref="U10" ca="1" si="119">INDIRECT("'"&amp;T$4&amp;"'!F"&amp;$A10,TRUE)</f>
        <v>0</v>
      </c>
      <c r="V10" t="str">
        <f t="shared" ca="1" si="57"/>
        <v xml:space="preserve"> </v>
      </c>
      <c r="W10" s="74">
        <f t="shared" ref="W10" ca="1" si="120">INDIRECT("'"&amp;V$4&amp;"'!F"&amp;$A10,TRUE)</f>
        <v>0</v>
      </c>
      <c r="X10" t="str">
        <f t="shared" ca="1" si="57"/>
        <v xml:space="preserve"> </v>
      </c>
      <c r="Y10" s="74">
        <f t="shared" ref="Y10" ca="1" si="121">INDIRECT("'"&amp;X$4&amp;"'!F"&amp;$A10,TRUE)</f>
        <v>0</v>
      </c>
      <c r="Z10" t="str">
        <f t="shared" ca="1" si="57"/>
        <v xml:space="preserve"> </v>
      </c>
      <c r="AA10" s="74">
        <f t="shared" ref="AA10" ca="1" si="122">INDIRECT("'"&amp;Z$4&amp;"'!F"&amp;$A10,TRUE)</f>
        <v>0</v>
      </c>
      <c r="AB10" t="str">
        <f t="shared" ca="1" si="57"/>
        <v xml:space="preserve"> </v>
      </c>
      <c r="AC10" s="74">
        <f t="shared" ref="AC10" ca="1" si="123">INDIRECT("'"&amp;AB$4&amp;"'!F"&amp;$A10,TRUE)</f>
        <v>0</v>
      </c>
      <c r="AD10" t="str">
        <f t="shared" ca="1" si="57"/>
        <v xml:space="preserve"> </v>
      </c>
      <c r="AE10" s="74">
        <f t="shared" ref="AE10" ca="1" si="124">INDIRECT("'"&amp;AD$4&amp;"'!F"&amp;$A10,TRUE)</f>
        <v>0</v>
      </c>
      <c r="AF10" t="str">
        <f t="shared" ca="1" si="57"/>
        <v xml:space="preserve"> </v>
      </c>
      <c r="AG10" s="74">
        <f t="shared" ref="AG10" ca="1" si="125">INDIRECT("'"&amp;AF$4&amp;"'!F"&amp;$A10,TRUE)</f>
        <v>0</v>
      </c>
      <c r="AH10" t="str">
        <f t="shared" ca="1" si="57"/>
        <v xml:space="preserve"> </v>
      </c>
      <c r="AI10" s="74">
        <f t="shared" ref="AI10" ca="1" si="126">INDIRECT("'"&amp;AH$4&amp;"'!F"&amp;$A10,TRUE)</f>
        <v>0</v>
      </c>
      <c r="AJ10" t="str">
        <f t="shared" ca="1" si="57"/>
        <v xml:space="preserve"> </v>
      </c>
      <c r="AK10" s="74">
        <f t="shared" ref="AK10" ca="1" si="127">INDIRECT("'"&amp;AJ$4&amp;"'!F"&amp;$A10,TRUE)</f>
        <v>0</v>
      </c>
      <c r="AL10" t="str">
        <f t="shared" ca="1" si="57"/>
        <v xml:space="preserve"> </v>
      </c>
      <c r="AM10" s="74">
        <f t="shared" ref="AM10" ca="1" si="128">INDIRECT("'"&amp;AL$4&amp;"'!F"&amp;$A10,TRUE)</f>
        <v>0</v>
      </c>
      <c r="AN10" t="str">
        <f t="shared" ca="1" si="57"/>
        <v xml:space="preserve"> </v>
      </c>
      <c r="AO10" s="74">
        <f t="shared" ref="AO10" ca="1" si="129">INDIRECT("'"&amp;AN$4&amp;"'!F"&amp;$A10,TRUE)</f>
        <v>0</v>
      </c>
    </row>
    <row r="11" spans="1:41" x14ac:dyDescent="0.3">
      <c r="A11">
        <f t="shared" si="56"/>
        <v>22</v>
      </c>
      <c r="B11" t="str">
        <f t="shared" ca="1" si="36"/>
        <v xml:space="preserve"> </v>
      </c>
      <c r="C11" s="74">
        <f t="shared" ca="1" si="37"/>
        <v>0</v>
      </c>
      <c r="D11" t="str">
        <f t="shared" ca="1" si="36"/>
        <v xml:space="preserve"> </v>
      </c>
      <c r="E11" s="74">
        <f t="shared" ca="1" si="37"/>
        <v>0</v>
      </c>
      <c r="F11" t="str">
        <f t="shared" ca="1" si="57"/>
        <v xml:space="preserve"> </v>
      </c>
      <c r="G11" s="74">
        <f t="shared" ref="G11" ca="1" si="130">INDIRECT("'"&amp;F$4&amp;"'!F"&amp;$A11,TRUE)</f>
        <v>0</v>
      </c>
      <c r="H11" t="str">
        <f t="shared" ca="1" si="57"/>
        <v xml:space="preserve"> </v>
      </c>
      <c r="I11" s="74">
        <f t="shared" ref="I11" ca="1" si="131">INDIRECT("'"&amp;H$4&amp;"'!F"&amp;$A11,TRUE)</f>
        <v>0</v>
      </c>
      <c r="J11" t="str">
        <f t="shared" ca="1" si="57"/>
        <v xml:space="preserve"> </v>
      </c>
      <c r="K11" s="74">
        <f t="shared" ref="K11" ca="1" si="132">INDIRECT("'"&amp;J$4&amp;"'!F"&amp;$A11,TRUE)</f>
        <v>0</v>
      </c>
      <c r="L11" t="str">
        <f t="shared" ca="1" si="57"/>
        <v xml:space="preserve"> </v>
      </c>
      <c r="M11" s="74">
        <f t="shared" ref="M11" ca="1" si="133">INDIRECT("'"&amp;L$4&amp;"'!F"&amp;$A11,TRUE)</f>
        <v>0</v>
      </c>
      <c r="N11" t="str">
        <f t="shared" ca="1" si="57"/>
        <v xml:space="preserve"> </v>
      </c>
      <c r="O11" s="74">
        <f t="shared" ref="O11" ca="1" si="134">INDIRECT("'"&amp;N$4&amp;"'!F"&amp;$A11,TRUE)</f>
        <v>0</v>
      </c>
      <c r="P11" t="str">
        <f t="shared" ca="1" si="57"/>
        <v xml:space="preserve"> </v>
      </c>
      <c r="Q11" s="74">
        <f t="shared" ref="Q11" ca="1" si="135">INDIRECT("'"&amp;P$4&amp;"'!F"&amp;$A11,TRUE)</f>
        <v>0</v>
      </c>
      <c r="R11" t="str">
        <f t="shared" ca="1" si="57"/>
        <v xml:space="preserve"> </v>
      </c>
      <c r="S11" s="74">
        <f t="shared" ref="S11" ca="1" si="136">INDIRECT("'"&amp;R$4&amp;"'!F"&amp;$A11,TRUE)</f>
        <v>0</v>
      </c>
      <c r="T11" t="str">
        <f t="shared" ca="1" si="57"/>
        <v xml:space="preserve"> </v>
      </c>
      <c r="U11" s="74">
        <f t="shared" ref="U11" ca="1" si="137">INDIRECT("'"&amp;T$4&amp;"'!F"&amp;$A11,TRUE)</f>
        <v>0</v>
      </c>
      <c r="V11" t="str">
        <f t="shared" ca="1" si="57"/>
        <v xml:space="preserve"> </v>
      </c>
      <c r="W11" s="74">
        <f t="shared" ref="W11" ca="1" si="138">INDIRECT("'"&amp;V$4&amp;"'!F"&amp;$A11,TRUE)</f>
        <v>0</v>
      </c>
      <c r="X11" t="str">
        <f t="shared" ca="1" si="57"/>
        <v xml:space="preserve"> </v>
      </c>
      <c r="Y11" s="74">
        <f t="shared" ref="Y11" ca="1" si="139">INDIRECT("'"&amp;X$4&amp;"'!F"&amp;$A11,TRUE)</f>
        <v>0</v>
      </c>
      <c r="Z11" t="str">
        <f t="shared" ca="1" si="57"/>
        <v xml:space="preserve"> </v>
      </c>
      <c r="AA11" s="74">
        <f t="shared" ref="AA11" ca="1" si="140">INDIRECT("'"&amp;Z$4&amp;"'!F"&amp;$A11,TRUE)</f>
        <v>0</v>
      </c>
      <c r="AB11" t="str">
        <f t="shared" ca="1" si="57"/>
        <v xml:space="preserve"> </v>
      </c>
      <c r="AC11" s="74">
        <f t="shared" ref="AC11" ca="1" si="141">INDIRECT("'"&amp;AB$4&amp;"'!F"&amp;$A11,TRUE)</f>
        <v>0</v>
      </c>
      <c r="AD11" t="str">
        <f t="shared" ca="1" si="57"/>
        <v xml:space="preserve"> </v>
      </c>
      <c r="AE11" s="74">
        <f t="shared" ref="AE11" ca="1" si="142">INDIRECT("'"&amp;AD$4&amp;"'!F"&amp;$A11,TRUE)</f>
        <v>0</v>
      </c>
      <c r="AF11" t="str">
        <f t="shared" ca="1" si="57"/>
        <v xml:space="preserve"> </v>
      </c>
      <c r="AG11" s="74">
        <f t="shared" ref="AG11" ca="1" si="143">INDIRECT("'"&amp;AF$4&amp;"'!F"&amp;$A11,TRUE)</f>
        <v>0</v>
      </c>
      <c r="AH11" t="str">
        <f t="shared" ca="1" si="57"/>
        <v xml:space="preserve"> </v>
      </c>
      <c r="AI11" s="74">
        <f t="shared" ref="AI11" ca="1" si="144">INDIRECT("'"&amp;AH$4&amp;"'!F"&amp;$A11,TRUE)</f>
        <v>0</v>
      </c>
      <c r="AJ11" t="str">
        <f t="shared" ca="1" si="57"/>
        <v xml:space="preserve"> </v>
      </c>
      <c r="AK11" s="74">
        <f t="shared" ref="AK11" ca="1" si="145">INDIRECT("'"&amp;AJ$4&amp;"'!F"&amp;$A11,TRUE)</f>
        <v>0</v>
      </c>
      <c r="AL11" t="str">
        <f t="shared" ca="1" si="57"/>
        <v xml:space="preserve"> </v>
      </c>
      <c r="AM11" s="74">
        <f t="shared" ref="AM11" ca="1" si="146">INDIRECT("'"&amp;AL$4&amp;"'!F"&amp;$A11,TRUE)</f>
        <v>0</v>
      </c>
      <c r="AN11" t="str">
        <f t="shared" ca="1" si="57"/>
        <v xml:space="preserve"> </v>
      </c>
      <c r="AO11" s="74">
        <f t="shared" ref="AO11" ca="1" si="147">INDIRECT("'"&amp;AN$4&amp;"'!F"&amp;$A11,TRUE)</f>
        <v>0</v>
      </c>
    </row>
    <row r="12" spans="1:41" x14ac:dyDescent="0.3">
      <c r="A12">
        <f t="shared" si="56"/>
        <v>23</v>
      </c>
      <c r="B12" t="str">
        <f t="shared" ca="1" si="36"/>
        <v xml:space="preserve"> </v>
      </c>
      <c r="C12" s="74">
        <f t="shared" ca="1" si="37"/>
        <v>0</v>
      </c>
      <c r="D12" t="str">
        <f t="shared" ca="1" si="36"/>
        <v xml:space="preserve"> </v>
      </c>
      <c r="E12" s="74">
        <f t="shared" ca="1" si="37"/>
        <v>0</v>
      </c>
      <c r="F12" t="str">
        <f t="shared" ca="1" si="57"/>
        <v xml:space="preserve"> </v>
      </c>
      <c r="G12" s="74">
        <f t="shared" ref="G12" ca="1" si="148">INDIRECT("'"&amp;F$4&amp;"'!F"&amp;$A12,TRUE)</f>
        <v>0</v>
      </c>
      <c r="H12" t="str">
        <f t="shared" ca="1" si="57"/>
        <v xml:space="preserve"> </v>
      </c>
      <c r="I12" s="74">
        <f t="shared" ref="I12" ca="1" si="149">INDIRECT("'"&amp;H$4&amp;"'!F"&amp;$A12,TRUE)</f>
        <v>0</v>
      </c>
      <c r="J12" t="str">
        <f t="shared" ca="1" si="57"/>
        <v xml:space="preserve"> </v>
      </c>
      <c r="K12" s="74">
        <f t="shared" ref="K12" ca="1" si="150">INDIRECT("'"&amp;J$4&amp;"'!F"&amp;$A12,TRUE)</f>
        <v>0</v>
      </c>
      <c r="L12" t="str">
        <f t="shared" ca="1" si="57"/>
        <v xml:space="preserve"> </v>
      </c>
      <c r="M12" s="74">
        <f t="shared" ref="M12" ca="1" si="151">INDIRECT("'"&amp;L$4&amp;"'!F"&amp;$A12,TRUE)</f>
        <v>0</v>
      </c>
      <c r="N12" t="str">
        <f t="shared" ca="1" si="57"/>
        <v xml:space="preserve"> </v>
      </c>
      <c r="O12" s="74">
        <f t="shared" ref="O12" ca="1" si="152">INDIRECT("'"&amp;N$4&amp;"'!F"&amp;$A12,TRUE)</f>
        <v>0</v>
      </c>
      <c r="P12" t="str">
        <f t="shared" ca="1" si="57"/>
        <v xml:space="preserve"> </v>
      </c>
      <c r="Q12" s="74">
        <f t="shared" ref="Q12" ca="1" si="153">INDIRECT("'"&amp;P$4&amp;"'!F"&amp;$A12,TRUE)</f>
        <v>0</v>
      </c>
      <c r="R12" t="str">
        <f t="shared" ca="1" si="57"/>
        <v xml:space="preserve"> </v>
      </c>
      <c r="S12" s="74">
        <f t="shared" ref="S12" ca="1" si="154">INDIRECT("'"&amp;R$4&amp;"'!F"&amp;$A12,TRUE)</f>
        <v>0</v>
      </c>
      <c r="T12" t="str">
        <f t="shared" ca="1" si="57"/>
        <v xml:space="preserve"> </v>
      </c>
      <c r="U12" s="74">
        <f t="shared" ref="U12" ca="1" si="155">INDIRECT("'"&amp;T$4&amp;"'!F"&amp;$A12,TRUE)</f>
        <v>0</v>
      </c>
      <c r="V12" t="str">
        <f t="shared" ca="1" si="57"/>
        <v xml:space="preserve"> </v>
      </c>
      <c r="W12" s="74">
        <f t="shared" ref="W12" ca="1" si="156">INDIRECT("'"&amp;V$4&amp;"'!F"&amp;$A12,TRUE)</f>
        <v>0</v>
      </c>
      <c r="X12" t="str">
        <f t="shared" ca="1" si="57"/>
        <v xml:space="preserve"> </v>
      </c>
      <c r="Y12" s="74">
        <f t="shared" ref="Y12" ca="1" si="157">INDIRECT("'"&amp;X$4&amp;"'!F"&amp;$A12,TRUE)</f>
        <v>0</v>
      </c>
      <c r="Z12" t="str">
        <f t="shared" ca="1" si="57"/>
        <v xml:space="preserve"> </v>
      </c>
      <c r="AA12" s="74">
        <f t="shared" ref="AA12" ca="1" si="158">INDIRECT("'"&amp;Z$4&amp;"'!F"&amp;$A12,TRUE)</f>
        <v>0</v>
      </c>
      <c r="AB12" t="str">
        <f t="shared" ca="1" si="57"/>
        <v xml:space="preserve"> </v>
      </c>
      <c r="AC12" s="74">
        <f t="shared" ref="AC12" ca="1" si="159">INDIRECT("'"&amp;AB$4&amp;"'!F"&amp;$A12,TRUE)</f>
        <v>0</v>
      </c>
      <c r="AD12" t="str">
        <f t="shared" ca="1" si="57"/>
        <v xml:space="preserve"> </v>
      </c>
      <c r="AE12" s="74">
        <f t="shared" ref="AE12" ca="1" si="160">INDIRECT("'"&amp;AD$4&amp;"'!F"&amp;$A12,TRUE)</f>
        <v>0</v>
      </c>
      <c r="AF12" t="str">
        <f t="shared" ca="1" si="57"/>
        <v xml:space="preserve"> </v>
      </c>
      <c r="AG12" s="74">
        <f t="shared" ref="AG12" ca="1" si="161">INDIRECT("'"&amp;AF$4&amp;"'!F"&amp;$A12,TRUE)</f>
        <v>0</v>
      </c>
      <c r="AH12" t="str">
        <f t="shared" ca="1" si="57"/>
        <v xml:space="preserve"> </v>
      </c>
      <c r="AI12" s="74">
        <f t="shared" ref="AI12" ca="1" si="162">INDIRECT("'"&amp;AH$4&amp;"'!F"&amp;$A12,TRUE)</f>
        <v>0</v>
      </c>
      <c r="AJ12" t="str">
        <f t="shared" ca="1" si="57"/>
        <v xml:space="preserve"> </v>
      </c>
      <c r="AK12" s="74">
        <f t="shared" ref="AK12" ca="1" si="163">INDIRECT("'"&amp;AJ$4&amp;"'!F"&amp;$A12,TRUE)</f>
        <v>0</v>
      </c>
      <c r="AL12" t="str">
        <f t="shared" ca="1" si="57"/>
        <v xml:space="preserve"> </v>
      </c>
      <c r="AM12" s="74">
        <f t="shared" ref="AM12" ca="1" si="164">INDIRECT("'"&amp;AL$4&amp;"'!F"&amp;$A12,TRUE)</f>
        <v>0</v>
      </c>
      <c r="AN12" t="str">
        <f t="shared" ca="1" si="57"/>
        <v xml:space="preserve"> </v>
      </c>
      <c r="AO12" s="74">
        <f t="shared" ref="AO12" ca="1" si="165">INDIRECT("'"&amp;AN$4&amp;"'!F"&amp;$A12,TRUE)</f>
        <v>0</v>
      </c>
    </row>
    <row r="13" spans="1:41" x14ac:dyDescent="0.3">
      <c r="A13">
        <f t="shared" si="56"/>
        <v>24</v>
      </c>
      <c r="B13" t="str">
        <f t="shared" ca="1" si="36"/>
        <v xml:space="preserve"> </v>
      </c>
      <c r="C13" s="74">
        <f t="shared" ca="1" si="37"/>
        <v>0</v>
      </c>
      <c r="D13" t="str">
        <f t="shared" ca="1" si="36"/>
        <v xml:space="preserve"> </v>
      </c>
      <c r="E13" s="74">
        <f t="shared" ca="1" si="37"/>
        <v>0</v>
      </c>
      <c r="F13" t="str">
        <f t="shared" ca="1" si="57"/>
        <v xml:space="preserve"> </v>
      </c>
      <c r="G13" s="74">
        <f t="shared" ref="G13" ca="1" si="166">INDIRECT("'"&amp;F$4&amp;"'!F"&amp;$A13,TRUE)</f>
        <v>0</v>
      </c>
      <c r="H13" t="str">
        <f t="shared" ca="1" si="57"/>
        <v xml:space="preserve"> </v>
      </c>
      <c r="I13" s="74">
        <f t="shared" ref="I13" ca="1" si="167">INDIRECT("'"&amp;H$4&amp;"'!F"&amp;$A13,TRUE)</f>
        <v>0</v>
      </c>
      <c r="J13" t="str">
        <f t="shared" ca="1" si="57"/>
        <v xml:space="preserve"> </v>
      </c>
      <c r="K13" s="74">
        <f t="shared" ref="K13" ca="1" si="168">INDIRECT("'"&amp;J$4&amp;"'!F"&amp;$A13,TRUE)</f>
        <v>0</v>
      </c>
      <c r="L13" t="str">
        <f t="shared" ca="1" si="57"/>
        <v xml:space="preserve"> </v>
      </c>
      <c r="M13" s="74">
        <f t="shared" ref="M13" ca="1" si="169">INDIRECT("'"&amp;L$4&amp;"'!F"&amp;$A13,TRUE)</f>
        <v>0</v>
      </c>
      <c r="N13" t="str">
        <f t="shared" ca="1" si="57"/>
        <v xml:space="preserve"> </v>
      </c>
      <c r="O13" s="74">
        <f t="shared" ref="O13" ca="1" si="170">INDIRECT("'"&amp;N$4&amp;"'!F"&amp;$A13,TRUE)</f>
        <v>0</v>
      </c>
      <c r="P13" t="str">
        <f t="shared" ca="1" si="57"/>
        <v xml:space="preserve"> </v>
      </c>
      <c r="Q13" s="74">
        <f t="shared" ref="Q13" ca="1" si="171">INDIRECT("'"&amp;P$4&amp;"'!F"&amp;$A13,TRUE)</f>
        <v>0</v>
      </c>
      <c r="R13" t="str">
        <f t="shared" ca="1" si="57"/>
        <v xml:space="preserve"> </v>
      </c>
      <c r="S13" s="74">
        <f t="shared" ref="S13" ca="1" si="172">INDIRECT("'"&amp;R$4&amp;"'!F"&amp;$A13,TRUE)</f>
        <v>0</v>
      </c>
      <c r="T13" t="str">
        <f t="shared" ca="1" si="57"/>
        <v xml:space="preserve"> </v>
      </c>
      <c r="U13" s="74">
        <f t="shared" ref="U13" ca="1" si="173">INDIRECT("'"&amp;T$4&amp;"'!F"&amp;$A13,TRUE)</f>
        <v>0</v>
      </c>
      <c r="V13" t="str">
        <f t="shared" ca="1" si="57"/>
        <v xml:space="preserve"> </v>
      </c>
      <c r="W13" s="74">
        <f t="shared" ref="W13" ca="1" si="174">INDIRECT("'"&amp;V$4&amp;"'!F"&amp;$A13,TRUE)</f>
        <v>0</v>
      </c>
      <c r="X13" t="str">
        <f t="shared" ca="1" si="57"/>
        <v xml:space="preserve"> </v>
      </c>
      <c r="Y13" s="74">
        <f t="shared" ref="Y13" ca="1" si="175">INDIRECT("'"&amp;X$4&amp;"'!F"&amp;$A13,TRUE)</f>
        <v>0</v>
      </c>
      <c r="Z13" t="str">
        <f t="shared" ca="1" si="57"/>
        <v xml:space="preserve"> </v>
      </c>
      <c r="AA13" s="74">
        <f t="shared" ref="AA13" ca="1" si="176">INDIRECT("'"&amp;Z$4&amp;"'!F"&amp;$A13,TRUE)</f>
        <v>0</v>
      </c>
      <c r="AB13" t="str">
        <f t="shared" ca="1" si="57"/>
        <v xml:space="preserve"> </v>
      </c>
      <c r="AC13" s="74">
        <f t="shared" ref="AC13" ca="1" si="177">INDIRECT("'"&amp;AB$4&amp;"'!F"&amp;$A13,TRUE)</f>
        <v>0</v>
      </c>
      <c r="AD13" t="str">
        <f t="shared" ca="1" si="57"/>
        <v xml:space="preserve"> </v>
      </c>
      <c r="AE13" s="74">
        <f t="shared" ref="AE13" ca="1" si="178">INDIRECT("'"&amp;AD$4&amp;"'!F"&amp;$A13,TRUE)</f>
        <v>0</v>
      </c>
      <c r="AF13" t="str">
        <f t="shared" ca="1" si="57"/>
        <v xml:space="preserve"> </v>
      </c>
      <c r="AG13" s="74">
        <f t="shared" ref="AG13" ca="1" si="179">INDIRECT("'"&amp;AF$4&amp;"'!F"&amp;$A13,TRUE)</f>
        <v>0</v>
      </c>
      <c r="AH13" t="str">
        <f t="shared" ca="1" si="57"/>
        <v xml:space="preserve"> </v>
      </c>
      <c r="AI13" s="74">
        <f t="shared" ref="AI13" ca="1" si="180">INDIRECT("'"&amp;AH$4&amp;"'!F"&amp;$A13,TRUE)</f>
        <v>0</v>
      </c>
      <c r="AJ13" t="str">
        <f t="shared" ca="1" si="57"/>
        <v xml:space="preserve"> </v>
      </c>
      <c r="AK13" s="74">
        <f t="shared" ref="AK13" ca="1" si="181">INDIRECT("'"&amp;AJ$4&amp;"'!F"&amp;$A13,TRUE)</f>
        <v>0</v>
      </c>
      <c r="AL13" t="str">
        <f t="shared" ca="1" si="57"/>
        <v xml:space="preserve"> </v>
      </c>
      <c r="AM13" s="74">
        <f t="shared" ref="AM13" ca="1" si="182">INDIRECT("'"&amp;AL$4&amp;"'!F"&amp;$A13,TRUE)</f>
        <v>0</v>
      </c>
      <c r="AN13" t="str">
        <f t="shared" ca="1" si="57"/>
        <v xml:space="preserve"> </v>
      </c>
      <c r="AO13" s="74">
        <f t="shared" ref="AO13" ca="1" si="183">INDIRECT("'"&amp;AN$4&amp;"'!F"&amp;$A13,TRUE)</f>
        <v>0</v>
      </c>
    </row>
    <row r="14" spans="1:41" x14ac:dyDescent="0.3">
      <c r="A14">
        <f t="shared" si="56"/>
        <v>25</v>
      </c>
      <c r="B14" t="str">
        <f t="shared" ca="1" si="36"/>
        <v xml:space="preserve"> </v>
      </c>
      <c r="C14" s="74">
        <f t="shared" ca="1" si="37"/>
        <v>0</v>
      </c>
      <c r="D14" t="str">
        <f t="shared" ca="1" si="36"/>
        <v xml:space="preserve"> </v>
      </c>
      <c r="E14" s="74">
        <f t="shared" ca="1" si="37"/>
        <v>0</v>
      </c>
      <c r="F14" t="str">
        <f t="shared" ca="1" si="57"/>
        <v xml:space="preserve"> </v>
      </c>
      <c r="G14" s="74">
        <f t="shared" ref="G14" ca="1" si="184">INDIRECT("'"&amp;F$4&amp;"'!F"&amp;$A14,TRUE)</f>
        <v>0</v>
      </c>
      <c r="H14" t="str">
        <f t="shared" ca="1" si="57"/>
        <v xml:space="preserve"> </v>
      </c>
      <c r="I14" s="74">
        <f t="shared" ref="I14" ca="1" si="185">INDIRECT("'"&amp;H$4&amp;"'!F"&amp;$A14,TRUE)</f>
        <v>0</v>
      </c>
      <c r="J14" t="str">
        <f t="shared" ca="1" si="57"/>
        <v xml:space="preserve"> </v>
      </c>
      <c r="K14" s="74">
        <f t="shared" ref="K14" ca="1" si="186">INDIRECT("'"&amp;J$4&amp;"'!F"&amp;$A14,TRUE)</f>
        <v>0</v>
      </c>
      <c r="L14" t="str">
        <f t="shared" ca="1" si="57"/>
        <v xml:space="preserve"> </v>
      </c>
      <c r="M14" s="74">
        <f t="shared" ref="M14" ca="1" si="187">INDIRECT("'"&amp;L$4&amp;"'!F"&amp;$A14,TRUE)</f>
        <v>0</v>
      </c>
      <c r="N14" t="str">
        <f t="shared" ca="1" si="57"/>
        <v xml:space="preserve"> </v>
      </c>
      <c r="O14" s="74">
        <f t="shared" ref="O14" ca="1" si="188">INDIRECT("'"&amp;N$4&amp;"'!F"&amp;$A14,TRUE)</f>
        <v>0</v>
      </c>
      <c r="P14" t="str">
        <f t="shared" ca="1" si="57"/>
        <v xml:space="preserve"> </v>
      </c>
      <c r="Q14" s="74">
        <f t="shared" ref="Q14" ca="1" si="189">INDIRECT("'"&amp;P$4&amp;"'!F"&amp;$A14,TRUE)</f>
        <v>0</v>
      </c>
      <c r="R14" t="str">
        <f t="shared" ca="1" si="57"/>
        <v xml:space="preserve"> </v>
      </c>
      <c r="S14" s="74">
        <f t="shared" ref="S14" ca="1" si="190">INDIRECT("'"&amp;R$4&amp;"'!F"&amp;$A14,TRUE)</f>
        <v>0</v>
      </c>
      <c r="T14" t="str">
        <f t="shared" ca="1" si="57"/>
        <v xml:space="preserve"> </v>
      </c>
      <c r="U14" s="74">
        <f t="shared" ref="U14" ca="1" si="191">INDIRECT("'"&amp;T$4&amp;"'!F"&amp;$A14,TRUE)</f>
        <v>0</v>
      </c>
      <c r="V14" t="str">
        <f t="shared" ca="1" si="57"/>
        <v xml:space="preserve"> </v>
      </c>
      <c r="W14" s="74">
        <f t="shared" ref="W14" ca="1" si="192">INDIRECT("'"&amp;V$4&amp;"'!F"&amp;$A14,TRUE)</f>
        <v>0</v>
      </c>
      <c r="X14" t="str">
        <f t="shared" ca="1" si="57"/>
        <v xml:space="preserve"> </v>
      </c>
      <c r="Y14" s="74">
        <f t="shared" ref="Y14" ca="1" si="193">INDIRECT("'"&amp;X$4&amp;"'!F"&amp;$A14,TRUE)</f>
        <v>0</v>
      </c>
      <c r="Z14" t="str">
        <f t="shared" ca="1" si="57"/>
        <v xml:space="preserve"> </v>
      </c>
      <c r="AA14" s="74">
        <f t="shared" ref="AA14" ca="1" si="194">INDIRECT("'"&amp;Z$4&amp;"'!F"&amp;$A14,TRUE)</f>
        <v>0</v>
      </c>
      <c r="AB14" t="str">
        <f t="shared" ca="1" si="57"/>
        <v xml:space="preserve"> </v>
      </c>
      <c r="AC14" s="74">
        <f t="shared" ref="AC14" ca="1" si="195">INDIRECT("'"&amp;AB$4&amp;"'!F"&amp;$A14,TRUE)</f>
        <v>0</v>
      </c>
      <c r="AD14" t="str">
        <f t="shared" ca="1" si="57"/>
        <v xml:space="preserve"> </v>
      </c>
      <c r="AE14" s="74">
        <f t="shared" ref="AE14" ca="1" si="196">INDIRECT("'"&amp;AD$4&amp;"'!F"&amp;$A14,TRUE)</f>
        <v>0</v>
      </c>
      <c r="AF14" t="str">
        <f t="shared" ca="1" si="57"/>
        <v xml:space="preserve"> </v>
      </c>
      <c r="AG14" s="74">
        <f t="shared" ref="AG14" ca="1" si="197">INDIRECT("'"&amp;AF$4&amp;"'!F"&amp;$A14,TRUE)</f>
        <v>0</v>
      </c>
      <c r="AH14" t="str">
        <f t="shared" ca="1" si="57"/>
        <v xml:space="preserve"> </v>
      </c>
      <c r="AI14" s="74">
        <f t="shared" ref="AI14" ca="1" si="198">INDIRECT("'"&amp;AH$4&amp;"'!F"&amp;$A14,TRUE)</f>
        <v>0</v>
      </c>
      <c r="AJ14" t="str">
        <f t="shared" ca="1" si="57"/>
        <v xml:space="preserve"> </v>
      </c>
      <c r="AK14" s="74">
        <f t="shared" ref="AK14" ca="1" si="199">INDIRECT("'"&amp;AJ$4&amp;"'!F"&amp;$A14,TRUE)</f>
        <v>0</v>
      </c>
      <c r="AL14" t="str">
        <f t="shared" ca="1" si="57"/>
        <v xml:space="preserve"> </v>
      </c>
      <c r="AM14" s="74">
        <f t="shared" ref="AM14" ca="1" si="200">INDIRECT("'"&amp;AL$4&amp;"'!F"&amp;$A14,TRUE)</f>
        <v>0</v>
      </c>
      <c r="AN14" t="str">
        <f t="shared" ca="1" si="57"/>
        <v xml:space="preserve"> </v>
      </c>
      <c r="AO14" s="74">
        <f t="shared" ref="AO14" ca="1" si="201">INDIRECT("'"&amp;AN$4&amp;"'!F"&amp;$A14,TRUE)</f>
        <v>0</v>
      </c>
    </row>
    <row r="15" spans="1:41" x14ac:dyDescent="0.3">
      <c r="A15">
        <f t="shared" si="56"/>
        <v>26</v>
      </c>
      <c r="B15" t="str">
        <f t="shared" ca="1" si="36"/>
        <v xml:space="preserve"> </v>
      </c>
      <c r="C15" s="74">
        <f t="shared" ca="1" si="37"/>
        <v>0</v>
      </c>
      <c r="D15" t="str">
        <f t="shared" ca="1" si="36"/>
        <v xml:space="preserve"> </v>
      </c>
      <c r="E15" s="74">
        <f t="shared" ca="1" si="37"/>
        <v>0</v>
      </c>
      <c r="F15" t="str">
        <f t="shared" ca="1" si="57"/>
        <v xml:space="preserve"> </v>
      </c>
      <c r="G15" s="74">
        <f t="shared" ref="G15" ca="1" si="202">INDIRECT("'"&amp;F$4&amp;"'!F"&amp;$A15,TRUE)</f>
        <v>0</v>
      </c>
      <c r="H15" t="str">
        <f t="shared" ca="1" si="57"/>
        <v xml:space="preserve"> </v>
      </c>
      <c r="I15" s="74">
        <f t="shared" ref="I15" ca="1" si="203">INDIRECT("'"&amp;H$4&amp;"'!F"&amp;$A15,TRUE)</f>
        <v>0</v>
      </c>
      <c r="J15" t="str">
        <f t="shared" ca="1" si="57"/>
        <v xml:space="preserve"> </v>
      </c>
      <c r="K15" s="74">
        <f t="shared" ref="K15" ca="1" si="204">INDIRECT("'"&amp;J$4&amp;"'!F"&amp;$A15,TRUE)</f>
        <v>0</v>
      </c>
      <c r="L15" t="str">
        <f t="shared" ca="1" si="57"/>
        <v xml:space="preserve"> </v>
      </c>
      <c r="M15" s="74">
        <f t="shared" ref="M15" ca="1" si="205">INDIRECT("'"&amp;L$4&amp;"'!F"&amp;$A15,TRUE)</f>
        <v>0</v>
      </c>
      <c r="N15" t="str">
        <f t="shared" ca="1" si="57"/>
        <v xml:space="preserve"> </v>
      </c>
      <c r="O15" s="74">
        <f t="shared" ref="O15" ca="1" si="206">INDIRECT("'"&amp;N$4&amp;"'!F"&amp;$A15,TRUE)</f>
        <v>0</v>
      </c>
      <c r="P15" t="str">
        <f t="shared" ca="1" si="57"/>
        <v xml:space="preserve"> </v>
      </c>
      <c r="Q15" s="74">
        <f t="shared" ref="Q15" ca="1" si="207">INDIRECT("'"&amp;P$4&amp;"'!F"&amp;$A15,TRUE)</f>
        <v>0</v>
      </c>
      <c r="R15" t="str">
        <f t="shared" ca="1" si="57"/>
        <v xml:space="preserve"> </v>
      </c>
      <c r="S15" s="74">
        <f t="shared" ref="S15" ca="1" si="208">INDIRECT("'"&amp;R$4&amp;"'!F"&amp;$A15,TRUE)</f>
        <v>0</v>
      </c>
      <c r="T15" t="str">
        <f t="shared" ca="1" si="57"/>
        <v xml:space="preserve"> </v>
      </c>
      <c r="U15" s="74">
        <f t="shared" ref="U15" ca="1" si="209">INDIRECT("'"&amp;T$4&amp;"'!F"&amp;$A15,TRUE)</f>
        <v>0</v>
      </c>
      <c r="V15" t="str">
        <f t="shared" ca="1" si="57"/>
        <v xml:space="preserve"> </v>
      </c>
      <c r="W15" s="74">
        <f t="shared" ref="W15" ca="1" si="210">INDIRECT("'"&amp;V$4&amp;"'!F"&amp;$A15,TRUE)</f>
        <v>0</v>
      </c>
      <c r="X15" t="str">
        <f t="shared" ca="1" si="57"/>
        <v xml:space="preserve"> </v>
      </c>
      <c r="Y15" s="74">
        <f t="shared" ref="Y15" ca="1" si="211">INDIRECT("'"&amp;X$4&amp;"'!F"&amp;$A15,TRUE)</f>
        <v>0</v>
      </c>
      <c r="Z15" t="str">
        <f t="shared" ca="1" si="57"/>
        <v xml:space="preserve"> </v>
      </c>
      <c r="AA15" s="74">
        <f t="shared" ref="AA15" ca="1" si="212">INDIRECT("'"&amp;Z$4&amp;"'!F"&amp;$A15,TRUE)</f>
        <v>0</v>
      </c>
      <c r="AB15" t="str">
        <f t="shared" ca="1" si="57"/>
        <v xml:space="preserve"> </v>
      </c>
      <c r="AC15" s="74">
        <f t="shared" ref="AC15" ca="1" si="213">INDIRECT("'"&amp;AB$4&amp;"'!F"&amp;$A15,TRUE)</f>
        <v>0</v>
      </c>
      <c r="AD15" t="str">
        <f t="shared" ca="1" si="57"/>
        <v xml:space="preserve"> </v>
      </c>
      <c r="AE15" s="74">
        <f t="shared" ref="AE15" ca="1" si="214">INDIRECT("'"&amp;AD$4&amp;"'!F"&amp;$A15,TRUE)</f>
        <v>0</v>
      </c>
      <c r="AF15" t="str">
        <f t="shared" ca="1" si="57"/>
        <v xml:space="preserve"> </v>
      </c>
      <c r="AG15" s="74">
        <f t="shared" ref="AG15" ca="1" si="215">INDIRECT("'"&amp;AF$4&amp;"'!F"&amp;$A15,TRUE)</f>
        <v>0</v>
      </c>
      <c r="AH15" t="str">
        <f t="shared" ca="1" si="57"/>
        <v xml:space="preserve"> </v>
      </c>
      <c r="AI15" s="74">
        <f t="shared" ref="AI15" ca="1" si="216">INDIRECT("'"&amp;AH$4&amp;"'!F"&amp;$A15,TRUE)</f>
        <v>0</v>
      </c>
      <c r="AJ15" t="str">
        <f t="shared" ca="1" si="57"/>
        <v xml:space="preserve"> </v>
      </c>
      <c r="AK15" s="74">
        <f t="shared" ref="AK15" ca="1" si="217">INDIRECT("'"&amp;AJ$4&amp;"'!F"&amp;$A15,TRUE)</f>
        <v>0</v>
      </c>
      <c r="AL15" t="str">
        <f t="shared" ca="1" si="57"/>
        <v xml:space="preserve"> </v>
      </c>
      <c r="AM15" s="74">
        <f t="shared" ref="AM15" ca="1" si="218">INDIRECT("'"&amp;AL$4&amp;"'!F"&amp;$A15,TRUE)</f>
        <v>0</v>
      </c>
      <c r="AN15" t="str">
        <f t="shared" ca="1" si="57"/>
        <v xml:space="preserve"> </v>
      </c>
      <c r="AO15" s="74">
        <f t="shared" ref="AO15" ca="1" si="219">INDIRECT("'"&amp;AN$4&amp;"'!F"&amp;$A15,TRUE)</f>
        <v>0</v>
      </c>
    </row>
    <row r="16" spans="1:41" x14ac:dyDescent="0.3">
      <c r="A16">
        <f t="shared" si="56"/>
        <v>27</v>
      </c>
      <c r="B16" t="str">
        <f t="shared" ca="1" si="36"/>
        <v xml:space="preserve"> </v>
      </c>
      <c r="C16" s="74">
        <f t="shared" ca="1" si="37"/>
        <v>0</v>
      </c>
      <c r="D16" t="str">
        <f t="shared" ca="1" si="36"/>
        <v xml:space="preserve"> </v>
      </c>
      <c r="E16" s="74">
        <f t="shared" ca="1" si="37"/>
        <v>0</v>
      </c>
      <c r="F16" t="str">
        <f t="shared" ca="1" si="57"/>
        <v xml:space="preserve"> </v>
      </c>
      <c r="G16" s="74">
        <f t="shared" ref="G16" ca="1" si="220">INDIRECT("'"&amp;F$4&amp;"'!F"&amp;$A16,TRUE)</f>
        <v>0</v>
      </c>
      <c r="H16" t="str">
        <f t="shared" ca="1" si="57"/>
        <v xml:space="preserve"> </v>
      </c>
      <c r="I16" s="74">
        <f t="shared" ref="I16" ca="1" si="221">INDIRECT("'"&amp;H$4&amp;"'!F"&amp;$A16,TRUE)</f>
        <v>0</v>
      </c>
      <c r="J16" t="str">
        <f t="shared" ca="1" si="57"/>
        <v xml:space="preserve"> </v>
      </c>
      <c r="K16" s="74">
        <f t="shared" ref="K16" ca="1" si="222">INDIRECT("'"&amp;J$4&amp;"'!F"&amp;$A16,TRUE)</f>
        <v>0</v>
      </c>
      <c r="L16" t="str">
        <f t="shared" ca="1" si="57"/>
        <v xml:space="preserve"> </v>
      </c>
      <c r="M16" s="74">
        <f t="shared" ref="M16" ca="1" si="223">INDIRECT("'"&amp;L$4&amp;"'!F"&amp;$A16,TRUE)</f>
        <v>0</v>
      </c>
      <c r="N16" t="str">
        <f t="shared" ca="1" si="57"/>
        <v xml:space="preserve"> </v>
      </c>
      <c r="O16" s="74">
        <f t="shared" ref="O16" ca="1" si="224">INDIRECT("'"&amp;N$4&amp;"'!F"&amp;$A16,TRUE)</f>
        <v>0</v>
      </c>
      <c r="P16" t="str">
        <f t="shared" ca="1" si="57"/>
        <v xml:space="preserve"> </v>
      </c>
      <c r="Q16" s="74">
        <f t="shared" ref="Q16" ca="1" si="225">INDIRECT("'"&amp;P$4&amp;"'!F"&amp;$A16,TRUE)</f>
        <v>0</v>
      </c>
      <c r="R16" t="str">
        <f t="shared" ca="1" si="57"/>
        <v xml:space="preserve"> </v>
      </c>
      <c r="S16" s="74">
        <f t="shared" ref="S16" ca="1" si="226">INDIRECT("'"&amp;R$4&amp;"'!F"&amp;$A16,TRUE)</f>
        <v>0</v>
      </c>
      <c r="T16" t="str">
        <f t="shared" ca="1" si="57"/>
        <v xml:space="preserve"> </v>
      </c>
      <c r="U16" s="74">
        <f t="shared" ref="U16" ca="1" si="227">INDIRECT("'"&amp;T$4&amp;"'!F"&amp;$A16,TRUE)</f>
        <v>0</v>
      </c>
      <c r="V16" t="str">
        <f t="shared" ca="1" si="57"/>
        <v xml:space="preserve"> </v>
      </c>
      <c r="W16" s="74">
        <f t="shared" ref="W16" ca="1" si="228">INDIRECT("'"&amp;V$4&amp;"'!F"&amp;$A16,TRUE)</f>
        <v>0</v>
      </c>
      <c r="X16" t="str">
        <f t="shared" ca="1" si="57"/>
        <v xml:space="preserve"> </v>
      </c>
      <c r="Y16" s="74">
        <f t="shared" ref="Y16" ca="1" si="229">INDIRECT("'"&amp;X$4&amp;"'!F"&amp;$A16,TRUE)</f>
        <v>0</v>
      </c>
      <c r="Z16" t="str">
        <f t="shared" ca="1" si="57"/>
        <v xml:space="preserve"> </v>
      </c>
      <c r="AA16" s="74">
        <f t="shared" ref="AA16" ca="1" si="230">INDIRECT("'"&amp;Z$4&amp;"'!F"&amp;$A16,TRUE)</f>
        <v>0</v>
      </c>
      <c r="AB16" t="str">
        <f t="shared" ca="1" si="57"/>
        <v xml:space="preserve"> </v>
      </c>
      <c r="AC16" s="74">
        <f t="shared" ref="AC16" ca="1" si="231">INDIRECT("'"&amp;AB$4&amp;"'!F"&amp;$A16,TRUE)</f>
        <v>0</v>
      </c>
      <c r="AD16" t="str">
        <f t="shared" ca="1" si="57"/>
        <v xml:space="preserve"> </v>
      </c>
      <c r="AE16" s="74">
        <f t="shared" ref="AE16" ca="1" si="232">INDIRECT("'"&amp;AD$4&amp;"'!F"&amp;$A16,TRUE)</f>
        <v>0</v>
      </c>
      <c r="AF16" t="str">
        <f t="shared" ca="1" si="57"/>
        <v xml:space="preserve"> </v>
      </c>
      <c r="AG16" s="74">
        <f t="shared" ref="AG16" ca="1" si="233">INDIRECT("'"&amp;AF$4&amp;"'!F"&amp;$A16,TRUE)</f>
        <v>0</v>
      </c>
      <c r="AH16" t="str">
        <f t="shared" ca="1" si="57"/>
        <v xml:space="preserve"> </v>
      </c>
      <c r="AI16" s="74">
        <f t="shared" ref="AI16" ca="1" si="234">INDIRECT("'"&amp;AH$4&amp;"'!F"&amp;$A16,TRUE)</f>
        <v>0</v>
      </c>
      <c r="AJ16" t="str">
        <f t="shared" ca="1" si="57"/>
        <v xml:space="preserve"> </v>
      </c>
      <c r="AK16" s="74">
        <f t="shared" ref="AK16" ca="1" si="235">INDIRECT("'"&amp;AJ$4&amp;"'!F"&amp;$A16,TRUE)</f>
        <v>0</v>
      </c>
      <c r="AL16" t="str">
        <f t="shared" ca="1" si="57"/>
        <v xml:space="preserve"> </v>
      </c>
      <c r="AM16" s="74">
        <f t="shared" ref="AM16" ca="1" si="236">INDIRECT("'"&amp;AL$4&amp;"'!F"&amp;$A16,TRUE)</f>
        <v>0</v>
      </c>
      <c r="AN16" t="str">
        <f t="shared" ca="1" si="57"/>
        <v xml:space="preserve"> </v>
      </c>
      <c r="AO16" s="74">
        <f t="shared" ref="AO16" ca="1" si="237">INDIRECT("'"&amp;AN$4&amp;"'!F"&amp;$A16,TRUE)</f>
        <v>0</v>
      </c>
    </row>
    <row r="17" spans="1:41" x14ac:dyDescent="0.3">
      <c r="A17">
        <f t="shared" si="56"/>
        <v>28</v>
      </c>
      <c r="B17" t="str">
        <f t="shared" ca="1" si="36"/>
        <v xml:space="preserve"> </v>
      </c>
      <c r="C17" s="74">
        <f t="shared" ca="1" si="37"/>
        <v>0</v>
      </c>
      <c r="D17" t="str">
        <f t="shared" ca="1" si="36"/>
        <v xml:space="preserve"> </v>
      </c>
      <c r="E17" s="74">
        <f t="shared" ca="1" si="37"/>
        <v>0</v>
      </c>
      <c r="F17" t="str">
        <f t="shared" ca="1" si="57"/>
        <v xml:space="preserve"> </v>
      </c>
      <c r="G17" s="74">
        <f t="shared" ref="G17" ca="1" si="238">INDIRECT("'"&amp;F$4&amp;"'!F"&amp;$A17,TRUE)</f>
        <v>0</v>
      </c>
      <c r="H17" t="str">
        <f t="shared" ca="1" si="57"/>
        <v xml:space="preserve"> </v>
      </c>
      <c r="I17" s="74">
        <f t="shared" ref="I17" ca="1" si="239">INDIRECT("'"&amp;H$4&amp;"'!F"&amp;$A17,TRUE)</f>
        <v>0</v>
      </c>
      <c r="J17" t="str">
        <f t="shared" ca="1" si="57"/>
        <v xml:space="preserve"> </v>
      </c>
      <c r="K17" s="74">
        <f t="shared" ref="K17" ca="1" si="240">INDIRECT("'"&amp;J$4&amp;"'!F"&amp;$A17,TRUE)</f>
        <v>0</v>
      </c>
      <c r="L17" t="str">
        <f t="shared" ca="1" si="57"/>
        <v xml:space="preserve"> </v>
      </c>
      <c r="M17" s="74">
        <f t="shared" ref="M17" ca="1" si="241">INDIRECT("'"&amp;L$4&amp;"'!F"&amp;$A17,TRUE)</f>
        <v>0</v>
      </c>
      <c r="N17" t="str">
        <f t="shared" ca="1" si="57"/>
        <v xml:space="preserve"> </v>
      </c>
      <c r="O17" s="74">
        <f t="shared" ref="O17" ca="1" si="242">INDIRECT("'"&amp;N$4&amp;"'!F"&amp;$A17,TRUE)</f>
        <v>0</v>
      </c>
      <c r="P17" t="str">
        <f t="shared" ca="1" si="57"/>
        <v xml:space="preserve"> </v>
      </c>
      <c r="Q17" s="74">
        <f t="shared" ref="Q17" ca="1" si="243">INDIRECT("'"&amp;P$4&amp;"'!F"&amp;$A17,TRUE)</f>
        <v>0</v>
      </c>
      <c r="R17" t="str">
        <f t="shared" ca="1" si="57"/>
        <v xml:space="preserve"> </v>
      </c>
      <c r="S17" s="74">
        <f t="shared" ref="S17" ca="1" si="244">INDIRECT("'"&amp;R$4&amp;"'!F"&amp;$A17,TRUE)</f>
        <v>0</v>
      </c>
      <c r="T17" t="str">
        <f t="shared" ca="1" si="57"/>
        <v xml:space="preserve"> </v>
      </c>
      <c r="U17" s="74">
        <f t="shared" ref="U17" ca="1" si="245">INDIRECT("'"&amp;T$4&amp;"'!F"&amp;$A17,TRUE)</f>
        <v>0</v>
      </c>
      <c r="V17" t="str">
        <f t="shared" ca="1" si="57"/>
        <v xml:space="preserve"> </v>
      </c>
      <c r="W17" s="74">
        <f t="shared" ref="W17" ca="1" si="246">INDIRECT("'"&amp;V$4&amp;"'!F"&amp;$A17,TRUE)</f>
        <v>0</v>
      </c>
      <c r="X17" t="str">
        <f t="shared" ca="1" si="57"/>
        <v xml:space="preserve"> </v>
      </c>
      <c r="Y17" s="74">
        <f t="shared" ref="Y17" ca="1" si="247">INDIRECT("'"&amp;X$4&amp;"'!F"&amp;$A17,TRUE)</f>
        <v>0</v>
      </c>
      <c r="Z17" t="str">
        <f t="shared" ca="1" si="57"/>
        <v xml:space="preserve"> </v>
      </c>
      <c r="AA17" s="74">
        <f t="shared" ref="AA17" ca="1" si="248">INDIRECT("'"&amp;Z$4&amp;"'!F"&amp;$A17,TRUE)</f>
        <v>0</v>
      </c>
      <c r="AB17" t="str">
        <f t="shared" ca="1" si="57"/>
        <v xml:space="preserve"> </v>
      </c>
      <c r="AC17" s="74">
        <f t="shared" ref="AC17" ca="1" si="249">INDIRECT("'"&amp;AB$4&amp;"'!F"&amp;$A17,TRUE)</f>
        <v>0</v>
      </c>
      <c r="AD17" t="str">
        <f t="shared" ca="1" si="57"/>
        <v xml:space="preserve"> </v>
      </c>
      <c r="AE17" s="74">
        <f t="shared" ref="AE17" ca="1" si="250">INDIRECT("'"&amp;AD$4&amp;"'!F"&amp;$A17,TRUE)</f>
        <v>0</v>
      </c>
      <c r="AF17" t="str">
        <f t="shared" ca="1" si="57"/>
        <v xml:space="preserve"> </v>
      </c>
      <c r="AG17" s="74">
        <f t="shared" ref="AG17" ca="1" si="251">INDIRECT("'"&amp;AF$4&amp;"'!F"&amp;$A17,TRUE)</f>
        <v>0</v>
      </c>
      <c r="AH17" t="str">
        <f t="shared" ca="1" si="57"/>
        <v xml:space="preserve"> </v>
      </c>
      <c r="AI17" s="74">
        <f t="shared" ref="AI17" ca="1" si="252">INDIRECT("'"&amp;AH$4&amp;"'!F"&amp;$A17,TRUE)</f>
        <v>0</v>
      </c>
      <c r="AJ17" t="str">
        <f t="shared" ca="1" si="57"/>
        <v xml:space="preserve"> </v>
      </c>
      <c r="AK17" s="74">
        <f t="shared" ref="AK17" ca="1" si="253">INDIRECT("'"&amp;AJ$4&amp;"'!F"&amp;$A17,TRUE)</f>
        <v>0</v>
      </c>
      <c r="AL17" t="str">
        <f t="shared" ca="1" si="57"/>
        <v xml:space="preserve"> </v>
      </c>
      <c r="AM17" s="74">
        <f t="shared" ref="AM17" ca="1" si="254">INDIRECT("'"&amp;AL$4&amp;"'!F"&amp;$A17,TRUE)</f>
        <v>0</v>
      </c>
      <c r="AN17" t="str">
        <f t="shared" ca="1" si="57"/>
        <v xml:space="preserve"> </v>
      </c>
      <c r="AO17" s="74">
        <f t="shared" ref="AO17" ca="1" si="255">INDIRECT("'"&amp;AN$4&amp;"'!F"&amp;$A17,TRUE)</f>
        <v>0</v>
      </c>
    </row>
    <row r="18" spans="1:41" x14ac:dyDescent="0.3">
      <c r="A18">
        <f t="shared" si="56"/>
        <v>29</v>
      </c>
      <c r="B18" t="str">
        <f t="shared" ca="1" si="36"/>
        <v xml:space="preserve"> </v>
      </c>
      <c r="C18" s="74">
        <f t="shared" ca="1" si="37"/>
        <v>0</v>
      </c>
      <c r="D18" t="str">
        <f t="shared" ca="1" si="36"/>
        <v xml:space="preserve"> </v>
      </c>
      <c r="E18" s="74">
        <f t="shared" ca="1" si="37"/>
        <v>0</v>
      </c>
      <c r="F18" t="str">
        <f t="shared" ca="1" si="57"/>
        <v xml:space="preserve"> </v>
      </c>
      <c r="G18" s="74">
        <f t="shared" ref="G18" ca="1" si="256">INDIRECT("'"&amp;F$4&amp;"'!F"&amp;$A18,TRUE)</f>
        <v>0</v>
      </c>
      <c r="H18" t="str">
        <f t="shared" ca="1" si="57"/>
        <v xml:space="preserve"> </v>
      </c>
      <c r="I18" s="74">
        <f t="shared" ref="I18" ca="1" si="257">INDIRECT("'"&amp;H$4&amp;"'!F"&amp;$A18,TRUE)</f>
        <v>0</v>
      </c>
      <c r="J18" t="str">
        <f t="shared" ca="1" si="57"/>
        <v xml:space="preserve"> </v>
      </c>
      <c r="K18" s="74">
        <f t="shared" ref="K18" ca="1" si="258">INDIRECT("'"&amp;J$4&amp;"'!F"&amp;$A18,TRUE)</f>
        <v>0</v>
      </c>
      <c r="L18" t="str">
        <f t="shared" ca="1" si="57"/>
        <v xml:space="preserve"> </v>
      </c>
      <c r="M18" s="74">
        <f t="shared" ref="M18" ca="1" si="259">INDIRECT("'"&amp;L$4&amp;"'!F"&amp;$A18,TRUE)</f>
        <v>0</v>
      </c>
      <c r="N18" t="str">
        <f t="shared" ca="1" si="57"/>
        <v xml:space="preserve"> </v>
      </c>
      <c r="O18" s="74">
        <f t="shared" ref="O18" ca="1" si="260">INDIRECT("'"&amp;N$4&amp;"'!F"&amp;$A18,TRUE)</f>
        <v>0</v>
      </c>
      <c r="P18" t="str">
        <f t="shared" ca="1" si="57"/>
        <v xml:space="preserve"> </v>
      </c>
      <c r="Q18" s="74">
        <f t="shared" ref="Q18" ca="1" si="261">INDIRECT("'"&amp;P$4&amp;"'!F"&amp;$A18,TRUE)</f>
        <v>0</v>
      </c>
      <c r="R18" t="str">
        <f t="shared" ca="1" si="57"/>
        <v xml:space="preserve"> </v>
      </c>
      <c r="S18" s="74">
        <f t="shared" ref="S18" ca="1" si="262">INDIRECT("'"&amp;R$4&amp;"'!F"&amp;$A18,TRUE)</f>
        <v>0</v>
      </c>
      <c r="T18" t="str">
        <f t="shared" ca="1" si="57"/>
        <v xml:space="preserve"> </v>
      </c>
      <c r="U18" s="74">
        <f t="shared" ref="U18" ca="1" si="263">INDIRECT("'"&amp;T$4&amp;"'!F"&amp;$A18,TRUE)</f>
        <v>0</v>
      </c>
      <c r="V18" t="str">
        <f t="shared" ca="1" si="57"/>
        <v xml:space="preserve"> </v>
      </c>
      <c r="W18" s="74">
        <f t="shared" ref="W18" ca="1" si="264">INDIRECT("'"&amp;V$4&amp;"'!F"&amp;$A18,TRUE)</f>
        <v>0</v>
      </c>
      <c r="X18" t="str">
        <f t="shared" ca="1" si="57"/>
        <v xml:space="preserve"> </v>
      </c>
      <c r="Y18" s="74">
        <f t="shared" ref="Y18" ca="1" si="265">INDIRECT("'"&amp;X$4&amp;"'!F"&amp;$A18,TRUE)</f>
        <v>0</v>
      </c>
      <c r="Z18" t="str">
        <f t="shared" ca="1" si="57"/>
        <v xml:space="preserve"> </v>
      </c>
      <c r="AA18" s="74">
        <f t="shared" ref="AA18" ca="1" si="266">INDIRECT("'"&amp;Z$4&amp;"'!F"&amp;$A18,TRUE)</f>
        <v>0</v>
      </c>
      <c r="AB18" t="str">
        <f t="shared" ca="1" si="57"/>
        <v xml:space="preserve"> </v>
      </c>
      <c r="AC18" s="74">
        <f t="shared" ref="AC18" ca="1" si="267">INDIRECT("'"&amp;AB$4&amp;"'!F"&amp;$A18,TRUE)</f>
        <v>0</v>
      </c>
      <c r="AD18" t="str">
        <f t="shared" ca="1" si="57"/>
        <v xml:space="preserve"> </v>
      </c>
      <c r="AE18" s="74">
        <f t="shared" ref="AE18" ca="1" si="268">INDIRECT("'"&amp;AD$4&amp;"'!F"&amp;$A18,TRUE)</f>
        <v>0</v>
      </c>
      <c r="AF18" t="str">
        <f t="shared" ca="1" si="57"/>
        <v xml:space="preserve"> </v>
      </c>
      <c r="AG18" s="74">
        <f t="shared" ref="AG18" ca="1" si="269">INDIRECT("'"&amp;AF$4&amp;"'!F"&amp;$A18,TRUE)</f>
        <v>0</v>
      </c>
      <c r="AH18" t="str">
        <f t="shared" ca="1" si="57"/>
        <v xml:space="preserve"> </v>
      </c>
      <c r="AI18" s="74">
        <f t="shared" ref="AI18" ca="1" si="270">INDIRECT("'"&amp;AH$4&amp;"'!F"&amp;$A18,TRUE)</f>
        <v>0</v>
      </c>
      <c r="AJ18" t="str">
        <f t="shared" ca="1" si="57"/>
        <v xml:space="preserve"> </v>
      </c>
      <c r="AK18" s="74">
        <f t="shared" ref="AK18" ca="1" si="271">INDIRECT("'"&amp;AJ$4&amp;"'!F"&amp;$A18,TRUE)</f>
        <v>0</v>
      </c>
      <c r="AL18" t="str">
        <f t="shared" ca="1" si="57"/>
        <v xml:space="preserve"> </v>
      </c>
      <c r="AM18" s="74">
        <f t="shared" ref="AM18" ca="1" si="272">INDIRECT("'"&amp;AL$4&amp;"'!F"&amp;$A18,TRUE)</f>
        <v>0</v>
      </c>
      <c r="AN18" t="str">
        <f t="shared" ca="1" si="57"/>
        <v xml:space="preserve"> </v>
      </c>
      <c r="AO18" s="74">
        <f t="shared" ref="AO18" ca="1" si="273">INDIRECT("'"&amp;AN$4&amp;"'!F"&amp;$A18,TRUE)</f>
        <v>0</v>
      </c>
    </row>
    <row r="19" spans="1:41" x14ac:dyDescent="0.3">
      <c r="A19">
        <f t="shared" si="56"/>
        <v>30</v>
      </c>
      <c r="B19" t="str">
        <f t="shared" ca="1" si="36"/>
        <v xml:space="preserve"> </v>
      </c>
      <c r="C19" s="74">
        <f t="shared" ca="1" si="37"/>
        <v>0</v>
      </c>
      <c r="D19" t="str">
        <f t="shared" ca="1" si="36"/>
        <v xml:space="preserve"> </v>
      </c>
      <c r="E19" s="74">
        <f t="shared" ca="1" si="37"/>
        <v>0</v>
      </c>
      <c r="F19" t="str">
        <f t="shared" ca="1" si="57"/>
        <v xml:space="preserve"> </v>
      </c>
      <c r="G19" s="74">
        <f t="shared" ref="G19" ca="1" si="274">INDIRECT("'"&amp;F$4&amp;"'!F"&amp;$A19,TRUE)</f>
        <v>0</v>
      </c>
      <c r="H19" t="str">
        <f t="shared" ca="1" si="57"/>
        <v xml:space="preserve"> </v>
      </c>
      <c r="I19" s="74">
        <f t="shared" ref="I19" ca="1" si="275">INDIRECT("'"&amp;H$4&amp;"'!F"&amp;$A19,TRUE)</f>
        <v>0</v>
      </c>
      <c r="J19" t="str">
        <f t="shared" ca="1" si="57"/>
        <v xml:space="preserve"> </v>
      </c>
      <c r="K19" s="74">
        <f t="shared" ref="K19" ca="1" si="276">INDIRECT("'"&amp;J$4&amp;"'!F"&amp;$A19,TRUE)</f>
        <v>0</v>
      </c>
      <c r="L19" t="str">
        <f t="shared" ca="1" si="57"/>
        <v xml:space="preserve"> </v>
      </c>
      <c r="M19" s="74">
        <f t="shared" ref="M19" ca="1" si="277">INDIRECT("'"&amp;L$4&amp;"'!F"&amp;$A19,TRUE)</f>
        <v>0</v>
      </c>
      <c r="N19" t="str">
        <f t="shared" ca="1" si="57"/>
        <v xml:space="preserve"> </v>
      </c>
      <c r="O19" s="74">
        <f t="shared" ref="O19" ca="1" si="278">INDIRECT("'"&amp;N$4&amp;"'!F"&amp;$A19,TRUE)</f>
        <v>0</v>
      </c>
      <c r="P19" t="str">
        <f t="shared" ca="1" si="57"/>
        <v xml:space="preserve"> </v>
      </c>
      <c r="Q19" s="74">
        <f t="shared" ref="Q19" ca="1" si="279">INDIRECT("'"&amp;P$4&amp;"'!F"&amp;$A19,TRUE)</f>
        <v>0</v>
      </c>
      <c r="R19" t="str">
        <f t="shared" ca="1" si="57"/>
        <v xml:space="preserve"> </v>
      </c>
      <c r="S19" s="74">
        <f t="shared" ref="S19" ca="1" si="280">INDIRECT("'"&amp;R$4&amp;"'!F"&amp;$A19,TRUE)</f>
        <v>0</v>
      </c>
      <c r="T19" t="str">
        <f t="shared" ca="1" si="57"/>
        <v xml:space="preserve"> </v>
      </c>
      <c r="U19" s="74">
        <f t="shared" ref="U19" ca="1" si="281">INDIRECT("'"&amp;T$4&amp;"'!F"&amp;$A19,TRUE)</f>
        <v>0</v>
      </c>
      <c r="V19" t="str">
        <f t="shared" ca="1" si="57"/>
        <v xml:space="preserve"> </v>
      </c>
      <c r="W19" s="74">
        <f t="shared" ref="W19" ca="1" si="282">INDIRECT("'"&amp;V$4&amp;"'!F"&amp;$A19,TRUE)</f>
        <v>0</v>
      </c>
      <c r="X19" t="str">
        <f t="shared" ca="1" si="57"/>
        <v xml:space="preserve"> </v>
      </c>
      <c r="Y19" s="74">
        <f t="shared" ref="Y19" ca="1" si="283">INDIRECT("'"&amp;X$4&amp;"'!F"&amp;$A19,TRUE)</f>
        <v>0</v>
      </c>
      <c r="Z19" t="str">
        <f t="shared" ca="1" si="57"/>
        <v xml:space="preserve"> </v>
      </c>
      <c r="AA19" s="74">
        <f t="shared" ref="AA19" ca="1" si="284">INDIRECT("'"&amp;Z$4&amp;"'!F"&amp;$A19,TRUE)</f>
        <v>0</v>
      </c>
      <c r="AB19" t="str">
        <f t="shared" ca="1" si="57"/>
        <v xml:space="preserve"> </v>
      </c>
      <c r="AC19" s="74">
        <f t="shared" ref="AC19" ca="1" si="285">INDIRECT("'"&amp;AB$4&amp;"'!F"&amp;$A19,TRUE)</f>
        <v>0</v>
      </c>
      <c r="AD19" t="str">
        <f t="shared" ca="1" si="57"/>
        <v xml:space="preserve"> </v>
      </c>
      <c r="AE19" s="74">
        <f t="shared" ref="AE19" ca="1" si="286">INDIRECT("'"&amp;AD$4&amp;"'!F"&amp;$A19,TRUE)</f>
        <v>0</v>
      </c>
      <c r="AF19" t="str">
        <f t="shared" ca="1" si="57"/>
        <v xml:space="preserve"> </v>
      </c>
      <c r="AG19" s="74">
        <f t="shared" ref="AG19" ca="1" si="287">INDIRECT("'"&amp;AF$4&amp;"'!F"&amp;$A19,TRUE)</f>
        <v>0</v>
      </c>
      <c r="AH19" t="str">
        <f t="shared" ca="1" si="57"/>
        <v xml:space="preserve"> </v>
      </c>
      <c r="AI19" s="74">
        <f t="shared" ref="AI19" ca="1" si="288">INDIRECT("'"&amp;AH$4&amp;"'!F"&amp;$A19,TRUE)</f>
        <v>0</v>
      </c>
      <c r="AJ19" t="str">
        <f t="shared" ca="1" si="57"/>
        <v xml:space="preserve"> </v>
      </c>
      <c r="AK19" s="74">
        <f t="shared" ref="AK19" ca="1" si="289">INDIRECT("'"&amp;AJ$4&amp;"'!F"&amp;$A19,TRUE)</f>
        <v>0</v>
      </c>
      <c r="AL19" t="str">
        <f t="shared" ca="1" si="57"/>
        <v xml:space="preserve"> </v>
      </c>
      <c r="AM19" s="74">
        <f t="shared" ref="AM19" ca="1" si="290">INDIRECT("'"&amp;AL$4&amp;"'!F"&amp;$A19,TRUE)</f>
        <v>0</v>
      </c>
      <c r="AN19" t="str">
        <f t="shared" ca="1" si="57"/>
        <v xml:space="preserve"> </v>
      </c>
      <c r="AO19" s="74">
        <f t="shared" ref="AO19" ca="1" si="291">INDIRECT("'"&amp;AN$4&amp;"'!F"&amp;$A19,TRUE)</f>
        <v>0</v>
      </c>
    </row>
    <row r="20" spans="1:41" x14ac:dyDescent="0.3">
      <c r="A20">
        <f t="shared" si="56"/>
        <v>31</v>
      </c>
      <c r="B20" t="str">
        <f t="shared" ca="1" si="36"/>
        <v xml:space="preserve"> </v>
      </c>
      <c r="C20" s="74">
        <f t="shared" ca="1" si="37"/>
        <v>0</v>
      </c>
      <c r="D20" t="str">
        <f t="shared" ca="1" si="36"/>
        <v xml:space="preserve"> </v>
      </c>
      <c r="E20" s="74">
        <f t="shared" ca="1" si="37"/>
        <v>0</v>
      </c>
      <c r="F20" t="str">
        <f t="shared" ca="1" si="57"/>
        <v xml:space="preserve"> </v>
      </c>
      <c r="G20" s="74">
        <f t="shared" ref="G20" ca="1" si="292">INDIRECT("'"&amp;F$4&amp;"'!F"&amp;$A20,TRUE)</f>
        <v>0</v>
      </c>
      <c r="H20" t="str">
        <f t="shared" ca="1" si="57"/>
        <v xml:space="preserve"> </v>
      </c>
      <c r="I20" s="74">
        <f t="shared" ref="I20" ca="1" si="293">INDIRECT("'"&amp;H$4&amp;"'!F"&amp;$A20,TRUE)</f>
        <v>0</v>
      </c>
      <c r="J20" t="str">
        <f t="shared" ca="1" si="57"/>
        <v xml:space="preserve"> </v>
      </c>
      <c r="K20" s="74">
        <f t="shared" ref="K20" ca="1" si="294">INDIRECT("'"&amp;J$4&amp;"'!F"&amp;$A20,TRUE)</f>
        <v>0</v>
      </c>
      <c r="L20" t="str">
        <f t="shared" ca="1" si="57"/>
        <v xml:space="preserve"> </v>
      </c>
      <c r="M20" s="74">
        <f t="shared" ref="M20" ca="1" si="295">INDIRECT("'"&amp;L$4&amp;"'!F"&amp;$A20,TRUE)</f>
        <v>0</v>
      </c>
      <c r="N20" t="str">
        <f t="shared" ca="1" si="57"/>
        <v xml:space="preserve"> </v>
      </c>
      <c r="O20" s="74">
        <f t="shared" ref="O20" ca="1" si="296">INDIRECT("'"&amp;N$4&amp;"'!F"&amp;$A20,TRUE)</f>
        <v>0</v>
      </c>
      <c r="P20" t="str">
        <f t="shared" ca="1" si="57"/>
        <v xml:space="preserve"> </v>
      </c>
      <c r="Q20" s="74">
        <f t="shared" ref="Q20" ca="1" si="297">INDIRECT("'"&amp;P$4&amp;"'!F"&amp;$A20,TRUE)</f>
        <v>0</v>
      </c>
      <c r="R20" t="str">
        <f t="shared" ca="1" si="57"/>
        <v xml:space="preserve"> </v>
      </c>
      <c r="S20" s="74">
        <f t="shared" ref="S20" ca="1" si="298">INDIRECT("'"&amp;R$4&amp;"'!F"&amp;$A20,TRUE)</f>
        <v>0</v>
      </c>
      <c r="T20" t="str">
        <f t="shared" ca="1" si="57"/>
        <v xml:space="preserve"> </v>
      </c>
      <c r="U20" s="74">
        <f t="shared" ref="U20" ca="1" si="299">INDIRECT("'"&amp;T$4&amp;"'!F"&amp;$A20,TRUE)</f>
        <v>0</v>
      </c>
      <c r="V20" t="str">
        <f t="shared" ca="1" si="57"/>
        <v xml:space="preserve"> </v>
      </c>
      <c r="W20" s="74">
        <f t="shared" ref="W20" ca="1" si="300">INDIRECT("'"&amp;V$4&amp;"'!F"&amp;$A20,TRUE)</f>
        <v>0</v>
      </c>
      <c r="X20" t="str">
        <f t="shared" ca="1" si="57"/>
        <v xml:space="preserve"> </v>
      </c>
      <c r="Y20" s="74">
        <f t="shared" ref="Y20" ca="1" si="301">INDIRECT("'"&amp;X$4&amp;"'!F"&amp;$A20,TRUE)</f>
        <v>0</v>
      </c>
      <c r="Z20" t="str">
        <f t="shared" ca="1" si="57"/>
        <v xml:space="preserve"> </v>
      </c>
      <c r="AA20" s="74">
        <f t="shared" ref="AA20" ca="1" si="302">INDIRECT("'"&amp;Z$4&amp;"'!F"&amp;$A20,TRUE)</f>
        <v>0</v>
      </c>
      <c r="AB20" t="str">
        <f t="shared" ca="1" si="57"/>
        <v xml:space="preserve"> </v>
      </c>
      <c r="AC20" s="74">
        <f t="shared" ref="AC20" ca="1" si="303">INDIRECT("'"&amp;AB$4&amp;"'!F"&amp;$A20,TRUE)</f>
        <v>0</v>
      </c>
      <c r="AD20" t="str">
        <f t="shared" ca="1" si="57"/>
        <v xml:space="preserve"> </v>
      </c>
      <c r="AE20" s="74">
        <f t="shared" ref="AE20" ca="1" si="304">INDIRECT("'"&amp;AD$4&amp;"'!F"&amp;$A20,TRUE)</f>
        <v>0</v>
      </c>
      <c r="AF20" t="str">
        <f t="shared" ca="1" si="57"/>
        <v xml:space="preserve"> </v>
      </c>
      <c r="AG20" s="74">
        <f t="shared" ref="AG20" ca="1" si="305">INDIRECT("'"&amp;AF$4&amp;"'!F"&amp;$A20,TRUE)</f>
        <v>0</v>
      </c>
      <c r="AH20" t="str">
        <f t="shared" ca="1" si="57"/>
        <v xml:space="preserve"> </v>
      </c>
      <c r="AI20" s="74">
        <f t="shared" ref="AI20" ca="1" si="306">INDIRECT("'"&amp;AH$4&amp;"'!F"&amp;$A20,TRUE)</f>
        <v>0</v>
      </c>
      <c r="AJ20" t="str">
        <f t="shared" ca="1" si="57"/>
        <v xml:space="preserve"> </v>
      </c>
      <c r="AK20" s="74">
        <f t="shared" ref="AK20" ca="1" si="307">INDIRECT("'"&amp;AJ$4&amp;"'!F"&amp;$A20,TRUE)</f>
        <v>0</v>
      </c>
      <c r="AL20" t="str">
        <f t="shared" ca="1" si="57"/>
        <v xml:space="preserve"> </v>
      </c>
      <c r="AM20" s="74">
        <f t="shared" ref="AM20" ca="1" si="308">INDIRECT("'"&amp;AL$4&amp;"'!F"&amp;$A20,TRUE)</f>
        <v>0</v>
      </c>
      <c r="AN20" t="str">
        <f t="shared" ca="1" si="57"/>
        <v xml:space="preserve"> </v>
      </c>
      <c r="AO20" s="74">
        <f t="shared" ref="AO20" ca="1" si="309">INDIRECT("'"&amp;AN$4&amp;"'!F"&amp;$A20,TRUE)</f>
        <v>0</v>
      </c>
    </row>
    <row r="21" spans="1:41" x14ac:dyDescent="0.3">
      <c r="A21">
        <f t="shared" si="56"/>
        <v>32</v>
      </c>
      <c r="B21" t="str">
        <f t="shared" ca="1" si="36"/>
        <v xml:space="preserve"> </v>
      </c>
      <c r="C21" s="74">
        <f t="shared" ca="1" si="37"/>
        <v>0</v>
      </c>
      <c r="D21" t="str">
        <f t="shared" ca="1" si="36"/>
        <v xml:space="preserve"> </v>
      </c>
      <c r="E21" s="74">
        <f t="shared" ca="1" si="37"/>
        <v>0</v>
      </c>
      <c r="F21" t="str">
        <f t="shared" ca="1" si="57"/>
        <v xml:space="preserve"> </v>
      </c>
      <c r="G21" s="74">
        <f t="shared" ref="G21" ca="1" si="310">INDIRECT("'"&amp;F$4&amp;"'!F"&amp;$A21,TRUE)</f>
        <v>0</v>
      </c>
      <c r="H21" t="str">
        <f t="shared" ca="1" si="57"/>
        <v xml:space="preserve"> </v>
      </c>
      <c r="I21" s="74">
        <f t="shared" ref="I21" ca="1" si="311">INDIRECT("'"&amp;H$4&amp;"'!F"&amp;$A21,TRUE)</f>
        <v>0</v>
      </c>
      <c r="J21" t="str">
        <f t="shared" ca="1" si="57"/>
        <v xml:space="preserve"> </v>
      </c>
      <c r="K21" s="74">
        <f t="shared" ref="K21" ca="1" si="312">INDIRECT("'"&amp;J$4&amp;"'!F"&amp;$A21,TRUE)</f>
        <v>0</v>
      </c>
      <c r="L21" t="str">
        <f t="shared" ref="F21:AN29" ca="1" si="313">CONCATENATE(INDIRECT("'"&amp;L$4&amp;"'!C"&amp;$A21,TRUE)," ",INDIRECT("'"&amp;L$4&amp;"'!D"&amp;$A21,TRUE))</f>
        <v xml:space="preserve"> </v>
      </c>
      <c r="M21" s="74">
        <f t="shared" ref="M21" ca="1" si="314">INDIRECT("'"&amp;L$4&amp;"'!F"&amp;$A21,TRUE)</f>
        <v>0</v>
      </c>
      <c r="N21" t="str">
        <f t="shared" ca="1" si="313"/>
        <v xml:space="preserve"> </v>
      </c>
      <c r="O21" s="74">
        <f t="shared" ref="O21" ca="1" si="315">INDIRECT("'"&amp;N$4&amp;"'!F"&amp;$A21,TRUE)</f>
        <v>0</v>
      </c>
      <c r="P21" t="str">
        <f t="shared" ca="1" si="313"/>
        <v xml:space="preserve"> </v>
      </c>
      <c r="Q21" s="74">
        <f t="shared" ref="Q21" ca="1" si="316">INDIRECT("'"&amp;P$4&amp;"'!F"&amp;$A21,TRUE)</f>
        <v>0</v>
      </c>
      <c r="R21" t="str">
        <f t="shared" ca="1" si="313"/>
        <v xml:space="preserve"> </v>
      </c>
      <c r="S21" s="74">
        <f t="shared" ref="S21" ca="1" si="317">INDIRECT("'"&amp;R$4&amp;"'!F"&amp;$A21,TRUE)</f>
        <v>0</v>
      </c>
      <c r="T21" t="str">
        <f t="shared" ca="1" si="313"/>
        <v xml:space="preserve"> </v>
      </c>
      <c r="U21" s="74">
        <f t="shared" ref="U21" ca="1" si="318">INDIRECT("'"&amp;T$4&amp;"'!F"&amp;$A21,TRUE)</f>
        <v>0</v>
      </c>
      <c r="V21" t="str">
        <f t="shared" ca="1" si="313"/>
        <v xml:space="preserve"> </v>
      </c>
      <c r="W21" s="74">
        <f t="shared" ref="W21" ca="1" si="319">INDIRECT("'"&amp;V$4&amp;"'!F"&amp;$A21,TRUE)</f>
        <v>0</v>
      </c>
      <c r="X21" t="str">
        <f t="shared" ca="1" si="313"/>
        <v xml:space="preserve"> </v>
      </c>
      <c r="Y21" s="74">
        <f t="shared" ref="Y21" ca="1" si="320">INDIRECT("'"&amp;X$4&amp;"'!F"&amp;$A21,TRUE)</f>
        <v>0</v>
      </c>
      <c r="Z21" t="str">
        <f t="shared" ca="1" si="313"/>
        <v xml:space="preserve"> </v>
      </c>
      <c r="AA21" s="74">
        <f t="shared" ref="AA21" ca="1" si="321">INDIRECT("'"&amp;Z$4&amp;"'!F"&amp;$A21,TRUE)</f>
        <v>0</v>
      </c>
      <c r="AB21" t="str">
        <f t="shared" ca="1" si="313"/>
        <v xml:space="preserve"> </v>
      </c>
      <c r="AC21" s="74">
        <f t="shared" ref="AC21" ca="1" si="322">INDIRECT("'"&amp;AB$4&amp;"'!F"&amp;$A21,TRUE)</f>
        <v>0</v>
      </c>
      <c r="AD21" t="str">
        <f t="shared" ca="1" si="313"/>
        <v xml:space="preserve"> </v>
      </c>
      <c r="AE21" s="74">
        <f t="shared" ref="AE21" ca="1" si="323">INDIRECT("'"&amp;AD$4&amp;"'!F"&amp;$A21,TRUE)</f>
        <v>0</v>
      </c>
      <c r="AF21" t="str">
        <f t="shared" ca="1" si="313"/>
        <v xml:space="preserve"> </v>
      </c>
      <c r="AG21" s="74">
        <f t="shared" ref="AG21" ca="1" si="324">INDIRECT("'"&amp;AF$4&amp;"'!F"&amp;$A21,TRUE)</f>
        <v>0</v>
      </c>
      <c r="AH21" t="str">
        <f t="shared" ca="1" si="313"/>
        <v xml:space="preserve"> </v>
      </c>
      <c r="AI21" s="74">
        <f t="shared" ref="AI21" ca="1" si="325">INDIRECT("'"&amp;AH$4&amp;"'!F"&amp;$A21,TRUE)</f>
        <v>0</v>
      </c>
      <c r="AJ21" t="str">
        <f t="shared" ca="1" si="313"/>
        <v xml:space="preserve"> </v>
      </c>
      <c r="AK21" s="74">
        <f t="shared" ref="AK21" ca="1" si="326">INDIRECT("'"&amp;AJ$4&amp;"'!F"&amp;$A21,TRUE)</f>
        <v>0</v>
      </c>
      <c r="AL21" t="str">
        <f t="shared" ca="1" si="313"/>
        <v xml:space="preserve"> </v>
      </c>
      <c r="AM21" s="74">
        <f t="shared" ref="AM21" ca="1" si="327">INDIRECT("'"&amp;AL$4&amp;"'!F"&amp;$A21,TRUE)</f>
        <v>0</v>
      </c>
      <c r="AN21" t="str">
        <f t="shared" ca="1" si="313"/>
        <v xml:space="preserve"> </v>
      </c>
      <c r="AO21" s="74">
        <f t="shared" ref="AO21" ca="1" si="328">INDIRECT("'"&amp;AN$4&amp;"'!F"&amp;$A21,TRUE)</f>
        <v>0</v>
      </c>
    </row>
    <row r="22" spans="1:41" x14ac:dyDescent="0.3">
      <c r="A22">
        <f t="shared" si="56"/>
        <v>33</v>
      </c>
      <c r="B22" t="str">
        <f t="shared" ca="1" si="36"/>
        <v xml:space="preserve"> </v>
      </c>
      <c r="C22" s="74">
        <f t="shared" ca="1" si="37"/>
        <v>0</v>
      </c>
      <c r="D22" t="str">
        <f t="shared" ca="1" si="36"/>
        <v xml:space="preserve"> </v>
      </c>
      <c r="E22" s="74">
        <f t="shared" ca="1" si="37"/>
        <v>0</v>
      </c>
      <c r="F22" t="str">
        <f t="shared" ca="1" si="313"/>
        <v xml:space="preserve"> </v>
      </c>
      <c r="G22" s="74">
        <f t="shared" ref="G22" ca="1" si="329">INDIRECT("'"&amp;F$4&amp;"'!F"&amp;$A22,TRUE)</f>
        <v>0</v>
      </c>
      <c r="H22" t="str">
        <f t="shared" ca="1" si="313"/>
        <v xml:space="preserve"> </v>
      </c>
      <c r="I22" s="74">
        <f t="shared" ref="I22" ca="1" si="330">INDIRECT("'"&amp;H$4&amp;"'!F"&amp;$A22,TRUE)</f>
        <v>0</v>
      </c>
      <c r="J22" t="str">
        <f t="shared" ca="1" si="313"/>
        <v xml:space="preserve"> </v>
      </c>
      <c r="K22" s="74">
        <f t="shared" ref="K22" ca="1" si="331">INDIRECT("'"&amp;J$4&amp;"'!F"&amp;$A22,TRUE)</f>
        <v>0</v>
      </c>
      <c r="L22" t="str">
        <f t="shared" ca="1" si="313"/>
        <v xml:space="preserve"> </v>
      </c>
      <c r="M22" s="74">
        <f t="shared" ref="M22" ca="1" si="332">INDIRECT("'"&amp;L$4&amp;"'!F"&amp;$A22,TRUE)</f>
        <v>0</v>
      </c>
      <c r="N22" t="str">
        <f t="shared" ca="1" si="313"/>
        <v xml:space="preserve"> </v>
      </c>
      <c r="O22" s="74">
        <f t="shared" ref="O22" ca="1" si="333">INDIRECT("'"&amp;N$4&amp;"'!F"&amp;$A22,TRUE)</f>
        <v>0</v>
      </c>
      <c r="P22" t="str">
        <f t="shared" ca="1" si="313"/>
        <v xml:space="preserve"> </v>
      </c>
      <c r="Q22" s="74">
        <f t="shared" ref="Q22" ca="1" si="334">INDIRECT("'"&amp;P$4&amp;"'!F"&amp;$A22,TRUE)</f>
        <v>0</v>
      </c>
      <c r="R22" t="str">
        <f t="shared" ca="1" si="313"/>
        <v xml:space="preserve"> </v>
      </c>
      <c r="S22" s="74">
        <f t="shared" ref="S22" ca="1" si="335">INDIRECT("'"&amp;R$4&amp;"'!F"&amp;$A22,TRUE)</f>
        <v>0</v>
      </c>
      <c r="T22" t="str">
        <f t="shared" ca="1" si="313"/>
        <v xml:space="preserve"> </v>
      </c>
      <c r="U22" s="74">
        <f t="shared" ref="U22" ca="1" si="336">INDIRECT("'"&amp;T$4&amp;"'!F"&amp;$A22,TRUE)</f>
        <v>0</v>
      </c>
      <c r="V22" t="str">
        <f t="shared" ca="1" si="313"/>
        <v xml:space="preserve"> </v>
      </c>
      <c r="W22" s="74">
        <f t="shared" ref="W22" ca="1" si="337">INDIRECT("'"&amp;V$4&amp;"'!F"&amp;$A22,TRUE)</f>
        <v>0</v>
      </c>
      <c r="X22" t="str">
        <f t="shared" ca="1" si="313"/>
        <v xml:space="preserve"> </v>
      </c>
      <c r="Y22" s="74">
        <f t="shared" ref="Y22" ca="1" si="338">INDIRECT("'"&amp;X$4&amp;"'!F"&amp;$A22,TRUE)</f>
        <v>0</v>
      </c>
      <c r="Z22" t="str">
        <f t="shared" ca="1" si="313"/>
        <v xml:space="preserve"> </v>
      </c>
      <c r="AA22" s="74">
        <f t="shared" ref="AA22" ca="1" si="339">INDIRECT("'"&amp;Z$4&amp;"'!F"&amp;$A22,TRUE)</f>
        <v>0</v>
      </c>
      <c r="AB22" t="str">
        <f t="shared" ca="1" si="313"/>
        <v xml:space="preserve"> </v>
      </c>
      <c r="AC22" s="74">
        <f t="shared" ref="AC22" ca="1" si="340">INDIRECT("'"&amp;AB$4&amp;"'!F"&amp;$A22,TRUE)</f>
        <v>0</v>
      </c>
      <c r="AD22" t="str">
        <f t="shared" ca="1" si="313"/>
        <v xml:space="preserve"> </v>
      </c>
      <c r="AE22" s="74">
        <f t="shared" ref="AE22" ca="1" si="341">INDIRECT("'"&amp;AD$4&amp;"'!F"&amp;$A22,TRUE)</f>
        <v>0</v>
      </c>
      <c r="AF22" t="str">
        <f t="shared" ca="1" si="313"/>
        <v xml:space="preserve"> </v>
      </c>
      <c r="AG22" s="74">
        <f t="shared" ref="AG22" ca="1" si="342">INDIRECT("'"&amp;AF$4&amp;"'!F"&amp;$A22,TRUE)</f>
        <v>0</v>
      </c>
      <c r="AH22" t="str">
        <f t="shared" ca="1" si="313"/>
        <v xml:space="preserve"> </v>
      </c>
      <c r="AI22" s="74">
        <f t="shared" ref="AI22" ca="1" si="343">INDIRECT("'"&amp;AH$4&amp;"'!F"&amp;$A22,TRUE)</f>
        <v>0</v>
      </c>
      <c r="AJ22" t="str">
        <f t="shared" ca="1" si="313"/>
        <v xml:space="preserve"> </v>
      </c>
      <c r="AK22" s="74">
        <f t="shared" ref="AK22" ca="1" si="344">INDIRECT("'"&amp;AJ$4&amp;"'!F"&amp;$A22,TRUE)</f>
        <v>0</v>
      </c>
      <c r="AL22" t="str">
        <f t="shared" ca="1" si="313"/>
        <v xml:space="preserve"> </v>
      </c>
      <c r="AM22" s="74">
        <f t="shared" ref="AM22" ca="1" si="345">INDIRECT("'"&amp;AL$4&amp;"'!F"&amp;$A22,TRUE)</f>
        <v>0</v>
      </c>
      <c r="AN22" t="str">
        <f t="shared" ca="1" si="313"/>
        <v xml:space="preserve"> </v>
      </c>
      <c r="AO22" s="74">
        <f t="shared" ref="AO22" ca="1" si="346">INDIRECT("'"&amp;AN$4&amp;"'!F"&amp;$A22,TRUE)</f>
        <v>0</v>
      </c>
    </row>
    <row r="23" spans="1:41" x14ac:dyDescent="0.3">
      <c r="A23">
        <f t="shared" si="56"/>
        <v>34</v>
      </c>
      <c r="B23" t="str">
        <f t="shared" ca="1" si="36"/>
        <v xml:space="preserve"> </v>
      </c>
      <c r="C23" s="74">
        <f t="shared" ca="1" si="37"/>
        <v>0</v>
      </c>
      <c r="D23" t="str">
        <f t="shared" ca="1" si="36"/>
        <v xml:space="preserve"> </v>
      </c>
      <c r="E23" s="74">
        <f t="shared" ca="1" si="37"/>
        <v>0</v>
      </c>
      <c r="F23" t="str">
        <f t="shared" ca="1" si="313"/>
        <v xml:space="preserve"> </v>
      </c>
      <c r="G23" s="74">
        <f t="shared" ref="G23" ca="1" si="347">INDIRECT("'"&amp;F$4&amp;"'!F"&amp;$A23,TRUE)</f>
        <v>0</v>
      </c>
      <c r="H23" t="str">
        <f t="shared" ca="1" si="313"/>
        <v xml:space="preserve"> </v>
      </c>
      <c r="I23" s="74">
        <f t="shared" ref="I23" ca="1" si="348">INDIRECT("'"&amp;H$4&amp;"'!F"&amp;$A23,TRUE)</f>
        <v>0</v>
      </c>
      <c r="J23" t="str">
        <f t="shared" ca="1" si="313"/>
        <v xml:space="preserve"> </v>
      </c>
      <c r="K23" s="74">
        <f t="shared" ref="K23" ca="1" si="349">INDIRECT("'"&amp;J$4&amp;"'!F"&amp;$A23,TRUE)</f>
        <v>0</v>
      </c>
      <c r="L23" t="str">
        <f t="shared" ca="1" si="313"/>
        <v xml:space="preserve"> </v>
      </c>
      <c r="M23" s="74">
        <f t="shared" ref="M23" ca="1" si="350">INDIRECT("'"&amp;L$4&amp;"'!F"&amp;$A23,TRUE)</f>
        <v>0</v>
      </c>
      <c r="N23" t="str">
        <f t="shared" ca="1" si="313"/>
        <v xml:space="preserve"> </v>
      </c>
      <c r="O23" s="74">
        <f t="shared" ref="O23" ca="1" si="351">INDIRECT("'"&amp;N$4&amp;"'!F"&amp;$A23,TRUE)</f>
        <v>0</v>
      </c>
      <c r="P23" t="str">
        <f t="shared" ca="1" si="313"/>
        <v xml:space="preserve"> </v>
      </c>
      <c r="Q23" s="74">
        <f t="shared" ref="Q23" ca="1" si="352">INDIRECT("'"&amp;P$4&amp;"'!F"&amp;$A23,TRUE)</f>
        <v>0</v>
      </c>
      <c r="R23" t="str">
        <f t="shared" ca="1" si="313"/>
        <v xml:space="preserve"> </v>
      </c>
      <c r="S23" s="74">
        <f t="shared" ref="S23" ca="1" si="353">INDIRECT("'"&amp;R$4&amp;"'!F"&amp;$A23,TRUE)</f>
        <v>0</v>
      </c>
      <c r="T23" t="str">
        <f t="shared" ca="1" si="313"/>
        <v xml:space="preserve"> </v>
      </c>
      <c r="U23" s="74">
        <f t="shared" ref="U23" ca="1" si="354">INDIRECT("'"&amp;T$4&amp;"'!F"&amp;$A23,TRUE)</f>
        <v>0</v>
      </c>
      <c r="V23" t="str">
        <f t="shared" ca="1" si="313"/>
        <v xml:space="preserve"> </v>
      </c>
      <c r="W23" s="74">
        <f t="shared" ref="W23" ca="1" si="355">INDIRECT("'"&amp;V$4&amp;"'!F"&amp;$A23,TRUE)</f>
        <v>0</v>
      </c>
      <c r="X23" t="str">
        <f t="shared" ca="1" si="313"/>
        <v xml:space="preserve"> </v>
      </c>
      <c r="Y23" s="74">
        <f t="shared" ref="Y23" ca="1" si="356">INDIRECT("'"&amp;X$4&amp;"'!F"&amp;$A23,TRUE)</f>
        <v>0</v>
      </c>
      <c r="Z23" t="str">
        <f t="shared" ca="1" si="313"/>
        <v xml:space="preserve"> </v>
      </c>
      <c r="AA23" s="74">
        <f t="shared" ref="AA23" ca="1" si="357">INDIRECT("'"&amp;Z$4&amp;"'!F"&amp;$A23,TRUE)</f>
        <v>0</v>
      </c>
      <c r="AB23" t="str">
        <f t="shared" ca="1" si="313"/>
        <v xml:space="preserve"> </v>
      </c>
      <c r="AC23" s="74">
        <f t="shared" ref="AC23" ca="1" si="358">INDIRECT("'"&amp;AB$4&amp;"'!F"&amp;$A23,TRUE)</f>
        <v>0</v>
      </c>
      <c r="AD23" t="str">
        <f t="shared" ca="1" si="313"/>
        <v xml:space="preserve"> </v>
      </c>
      <c r="AE23" s="74">
        <f t="shared" ref="AE23" ca="1" si="359">INDIRECT("'"&amp;AD$4&amp;"'!F"&amp;$A23,TRUE)</f>
        <v>0</v>
      </c>
      <c r="AF23" t="str">
        <f t="shared" ca="1" si="313"/>
        <v xml:space="preserve"> </v>
      </c>
      <c r="AG23" s="74">
        <f t="shared" ref="AG23" ca="1" si="360">INDIRECT("'"&amp;AF$4&amp;"'!F"&amp;$A23,TRUE)</f>
        <v>0</v>
      </c>
      <c r="AH23" t="str">
        <f t="shared" ca="1" si="313"/>
        <v xml:space="preserve"> </v>
      </c>
      <c r="AI23" s="74">
        <f t="shared" ref="AI23" ca="1" si="361">INDIRECT("'"&amp;AH$4&amp;"'!F"&amp;$A23,TRUE)</f>
        <v>0</v>
      </c>
      <c r="AJ23" t="str">
        <f t="shared" ca="1" si="313"/>
        <v xml:space="preserve"> </v>
      </c>
      <c r="AK23" s="74">
        <f t="shared" ref="AK23" ca="1" si="362">INDIRECT("'"&amp;AJ$4&amp;"'!F"&amp;$A23,TRUE)</f>
        <v>0</v>
      </c>
      <c r="AL23" t="str">
        <f t="shared" ca="1" si="313"/>
        <v xml:space="preserve"> </v>
      </c>
      <c r="AM23" s="74">
        <f t="shared" ref="AM23" ca="1" si="363">INDIRECT("'"&amp;AL$4&amp;"'!F"&amp;$A23,TRUE)</f>
        <v>0</v>
      </c>
      <c r="AN23" t="str">
        <f t="shared" ca="1" si="313"/>
        <v xml:space="preserve"> </v>
      </c>
      <c r="AO23" s="74">
        <f t="shared" ref="AO23" ca="1" si="364">INDIRECT("'"&amp;AN$4&amp;"'!F"&amp;$A23,TRUE)</f>
        <v>0</v>
      </c>
    </row>
    <row r="24" spans="1:41" x14ac:dyDescent="0.3">
      <c r="A24">
        <f t="shared" si="56"/>
        <v>35</v>
      </c>
      <c r="B24" t="str">
        <f t="shared" ca="1" si="36"/>
        <v xml:space="preserve"> </v>
      </c>
      <c r="C24" s="74">
        <f t="shared" ca="1" si="37"/>
        <v>0</v>
      </c>
      <c r="D24" t="str">
        <f t="shared" ca="1" si="36"/>
        <v xml:space="preserve"> </v>
      </c>
      <c r="E24" s="74">
        <f t="shared" ca="1" si="37"/>
        <v>0</v>
      </c>
      <c r="F24" t="str">
        <f t="shared" ca="1" si="313"/>
        <v xml:space="preserve"> </v>
      </c>
      <c r="G24" s="74">
        <f t="shared" ref="G24" ca="1" si="365">INDIRECT("'"&amp;F$4&amp;"'!F"&amp;$A24,TRUE)</f>
        <v>0</v>
      </c>
      <c r="H24" t="str">
        <f t="shared" ca="1" si="313"/>
        <v xml:space="preserve"> </v>
      </c>
      <c r="I24" s="74">
        <f t="shared" ref="I24" ca="1" si="366">INDIRECT("'"&amp;H$4&amp;"'!F"&amp;$A24,TRUE)</f>
        <v>0</v>
      </c>
      <c r="J24" t="str">
        <f t="shared" ca="1" si="313"/>
        <v xml:space="preserve"> </v>
      </c>
      <c r="K24" s="74">
        <f t="shared" ref="K24" ca="1" si="367">INDIRECT("'"&amp;J$4&amp;"'!F"&amp;$A24,TRUE)</f>
        <v>0</v>
      </c>
      <c r="L24" t="str">
        <f t="shared" ca="1" si="313"/>
        <v xml:space="preserve"> </v>
      </c>
      <c r="M24" s="74">
        <f t="shared" ref="M24" ca="1" si="368">INDIRECT("'"&amp;L$4&amp;"'!F"&amp;$A24,TRUE)</f>
        <v>0</v>
      </c>
      <c r="N24" t="str">
        <f t="shared" ca="1" si="313"/>
        <v xml:space="preserve"> </v>
      </c>
      <c r="O24" s="74">
        <f t="shared" ref="O24" ca="1" si="369">INDIRECT("'"&amp;N$4&amp;"'!F"&amp;$A24,TRUE)</f>
        <v>0</v>
      </c>
      <c r="P24" t="str">
        <f t="shared" ca="1" si="313"/>
        <v xml:space="preserve"> </v>
      </c>
      <c r="Q24" s="74">
        <f t="shared" ref="Q24" ca="1" si="370">INDIRECT("'"&amp;P$4&amp;"'!F"&amp;$A24,TRUE)</f>
        <v>0</v>
      </c>
      <c r="R24" t="str">
        <f t="shared" ca="1" si="313"/>
        <v xml:space="preserve"> </v>
      </c>
      <c r="S24" s="74">
        <f t="shared" ref="S24" ca="1" si="371">INDIRECT("'"&amp;R$4&amp;"'!F"&amp;$A24,TRUE)</f>
        <v>0</v>
      </c>
      <c r="T24" t="str">
        <f t="shared" ca="1" si="313"/>
        <v xml:space="preserve"> </v>
      </c>
      <c r="U24" s="74">
        <f t="shared" ref="U24" ca="1" si="372">INDIRECT("'"&amp;T$4&amp;"'!F"&amp;$A24,TRUE)</f>
        <v>0</v>
      </c>
      <c r="V24" t="str">
        <f t="shared" ca="1" si="313"/>
        <v xml:space="preserve"> </v>
      </c>
      <c r="W24" s="74">
        <f t="shared" ref="W24" ca="1" si="373">INDIRECT("'"&amp;V$4&amp;"'!F"&amp;$A24,TRUE)</f>
        <v>0</v>
      </c>
      <c r="X24" t="str">
        <f t="shared" ca="1" si="313"/>
        <v xml:space="preserve"> </v>
      </c>
      <c r="Y24" s="74">
        <f t="shared" ref="Y24" ca="1" si="374">INDIRECT("'"&amp;X$4&amp;"'!F"&amp;$A24,TRUE)</f>
        <v>0</v>
      </c>
      <c r="Z24" t="str">
        <f t="shared" ca="1" si="313"/>
        <v xml:space="preserve"> </v>
      </c>
      <c r="AA24" s="74">
        <f t="shared" ref="AA24" ca="1" si="375">INDIRECT("'"&amp;Z$4&amp;"'!F"&amp;$A24,TRUE)</f>
        <v>0</v>
      </c>
      <c r="AB24" t="str">
        <f t="shared" ca="1" si="313"/>
        <v xml:space="preserve"> </v>
      </c>
      <c r="AC24" s="74">
        <f t="shared" ref="AC24" ca="1" si="376">INDIRECT("'"&amp;AB$4&amp;"'!F"&amp;$A24,TRUE)</f>
        <v>0</v>
      </c>
      <c r="AD24" t="str">
        <f t="shared" ca="1" si="313"/>
        <v xml:space="preserve"> </v>
      </c>
      <c r="AE24" s="74">
        <f t="shared" ref="AE24" ca="1" si="377">INDIRECT("'"&amp;AD$4&amp;"'!F"&amp;$A24,TRUE)</f>
        <v>0</v>
      </c>
      <c r="AF24" t="str">
        <f t="shared" ca="1" si="313"/>
        <v xml:space="preserve"> </v>
      </c>
      <c r="AG24" s="74">
        <f t="shared" ref="AG24" ca="1" si="378">INDIRECT("'"&amp;AF$4&amp;"'!F"&amp;$A24,TRUE)</f>
        <v>0</v>
      </c>
      <c r="AH24" t="str">
        <f t="shared" ca="1" si="313"/>
        <v xml:space="preserve"> </v>
      </c>
      <c r="AI24" s="74">
        <f t="shared" ref="AI24" ca="1" si="379">INDIRECT("'"&amp;AH$4&amp;"'!F"&amp;$A24,TRUE)</f>
        <v>0</v>
      </c>
      <c r="AJ24" t="str">
        <f t="shared" ca="1" si="313"/>
        <v xml:space="preserve"> </v>
      </c>
      <c r="AK24" s="74">
        <f t="shared" ref="AK24" ca="1" si="380">INDIRECT("'"&amp;AJ$4&amp;"'!F"&amp;$A24,TRUE)</f>
        <v>0</v>
      </c>
      <c r="AL24" t="str">
        <f t="shared" ca="1" si="313"/>
        <v xml:space="preserve"> </v>
      </c>
      <c r="AM24" s="74">
        <f t="shared" ref="AM24" ca="1" si="381">INDIRECT("'"&amp;AL$4&amp;"'!F"&amp;$A24,TRUE)</f>
        <v>0</v>
      </c>
      <c r="AN24" t="str">
        <f t="shared" ca="1" si="313"/>
        <v xml:space="preserve"> </v>
      </c>
      <c r="AO24" s="74">
        <f t="shared" ref="AO24" ca="1" si="382">INDIRECT("'"&amp;AN$4&amp;"'!F"&amp;$A24,TRUE)</f>
        <v>0</v>
      </c>
    </row>
    <row r="25" spans="1:41" x14ac:dyDescent="0.3">
      <c r="A25">
        <f t="shared" si="56"/>
        <v>36</v>
      </c>
      <c r="B25" t="str">
        <f t="shared" ca="1" si="36"/>
        <v xml:space="preserve"> </v>
      </c>
      <c r="C25" s="74">
        <f t="shared" ca="1" si="37"/>
        <v>0</v>
      </c>
      <c r="D25" t="str">
        <f t="shared" ca="1" si="36"/>
        <v xml:space="preserve"> </v>
      </c>
      <c r="E25" s="74">
        <f t="shared" ca="1" si="37"/>
        <v>0</v>
      </c>
      <c r="F25" t="str">
        <f t="shared" ca="1" si="313"/>
        <v xml:space="preserve"> </v>
      </c>
      <c r="G25" s="74">
        <f t="shared" ref="G25" ca="1" si="383">INDIRECT("'"&amp;F$4&amp;"'!F"&amp;$A25,TRUE)</f>
        <v>0</v>
      </c>
      <c r="H25" t="str">
        <f t="shared" ca="1" si="313"/>
        <v xml:space="preserve"> </v>
      </c>
      <c r="I25" s="74">
        <f t="shared" ref="I25" ca="1" si="384">INDIRECT("'"&amp;H$4&amp;"'!F"&amp;$A25,TRUE)</f>
        <v>0</v>
      </c>
      <c r="J25" t="str">
        <f t="shared" ca="1" si="313"/>
        <v xml:space="preserve"> </v>
      </c>
      <c r="K25" s="74">
        <f t="shared" ref="K25" ca="1" si="385">INDIRECT("'"&amp;J$4&amp;"'!F"&amp;$A25,TRUE)</f>
        <v>0</v>
      </c>
      <c r="L25" t="str">
        <f t="shared" ca="1" si="313"/>
        <v xml:space="preserve"> </v>
      </c>
      <c r="M25" s="74">
        <f t="shared" ref="M25" ca="1" si="386">INDIRECT("'"&amp;L$4&amp;"'!F"&amp;$A25,TRUE)</f>
        <v>0</v>
      </c>
      <c r="N25" t="str">
        <f t="shared" ca="1" si="313"/>
        <v xml:space="preserve"> </v>
      </c>
      <c r="O25" s="74">
        <f t="shared" ref="O25" ca="1" si="387">INDIRECT("'"&amp;N$4&amp;"'!F"&amp;$A25,TRUE)</f>
        <v>0</v>
      </c>
      <c r="P25" t="str">
        <f t="shared" ca="1" si="313"/>
        <v xml:space="preserve"> </v>
      </c>
      <c r="Q25" s="74">
        <f t="shared" ref="Q25" ca="1" si="388">INDIRECT("'"&amp;P$4&amp;"'!F"&amp;$A25,TRUE)</f>
        <v>0</v>
      </c>
      <c r="R25" t="str">
        <f t="shared" ca="1" si="313"/>
        <v xml:space="preserve"> </v>
      </c>
      <c r="S25" s="74">
        <f t="shared" ref="S25" ca="1" si="389">INDIRECT("'"&amp;R$4&amp;"'!F"&amp;$A25,TRUE)</f>
        <v>0</v>
      </c>
      <c r="T25" t="str">
        <f t="shared" ca="1" si="313"/>
        <v xml:space="preserve"> </v>
      </c>
      <c r="U25" s="74">
        <f t="shared" ref="U25" ca="1" si="390">INDIRECT("'"&amp;T$4&amp;"'!F"&amp;$A25,TRUE)</f>
        <v>0</v>
      </c>
      <c r="V25" t="str">
        <f t="shared" ca="1" si="313"/>
        <v xml:space="preserve"> </v>
      </c>
      <c r="W25" s="74">
        <f t="shared" ref="W25" ca="1" si="391">INDIRECT("'"&amp;V$4&amp;"'!F"&amp;$A25,TRUE)</f>
        <v>0</v>
      </c>
      <c r="X25" t="str">
        <f t="shared" ca="1" si="313"/>
        <v xml:space="preserve"> </v>
      </c>
      <c r="Y25" s="74">
        <f t="shared" ref="Y25" ca="1" si="392">INDIRECT("'"&amp;X$4&amp;"'!F"&amp;$A25,TRUE)</f>
        <v>0</v>
      </c>
      <c r="Z25" t="str">
        <f t="shared" ca="1" si="313"/>
        <v xml:space="preserve"> </v>
      </c>
      <c r="AA25" s="74">
        <f t="shared" ref="AA25" ca="1" si="393">INDIRECT("'"&amp;Z$4&amp;"'!F"&amp;$A25,TRUE)</f>
        <v>0</v>
      </c>
      <c r="AB25" t="str">
        <f t="shared" ca="1" si="313"/>
        <v xml:space="preserve"> </v>
      </c>
      <c r="AC25" s="74">
        <f t="shared" ref="AC25" ca="1" si="394">INDIRECT("'"&amp;AB$4&amp;"'!F"&amp;$A25,TRUE)</f>
        <v>0</v>
      </c>
      <c r="AD25" t="str">
        <f t="shared" ca="1" si="313"/>
        <v xml:space="preserve"> </v>
      </c>
      <c r="AE25" s="74">
        <f t="shared" ref="AE25" ca="1" si="395">INDIRECT("'"&amp;AD$4&amp;"'!F"&amp;$A25,TRUE)</f>
        <v>0</v>
      </c>
      <c r="AF25" t="str">
        <f t="shared" ca="1" si="313"/>
        <v xml:space="preserve"> </v>
      </c>
      <c r="AG25" s="74">
        <f t="shared" ref="AG25" ca="1" si="396">INDIRECT("'"&amp;AF$4&amp;"'!F"&amp;$A25,TRUE)</f>
        <v>0</v>
      </c>
      <c r="AH25" t="str">
        <f t="shared" ca="1" si="313"/>
        <v xml:space="preserve"> </v>
      </c>
      <c r="AI25" s="74">
        <f t="shared" ref="AI25" ca="1" si="397">INDIRECT("'"&amp;AH$4&amp;"'!F"&amp;$A25,TRUE)</f>
        <v>0</v>
      </c>
      <c r="AJ25" t="str">
        <f t="shared" ca="1" si="313"/>
        <v xml:space="preserve"> </v>
      </c>
      <c r="AK25" s="74">
        <f t="shared" ref="AK25" ca="1" si="398">INDIRECT("'"&amp;AJ$4&amp;"'!F"&amp;$A25,TRUE)</f>
        <v>0</v>
      </c>
      <c r="AL25" t="str">
        <f t="shared" ca="1" si="313"/>
        <v xml:space="preserve"> </v>
      </c>
      <c r="AM25" s="74">
        <f t="shared" ref="AM25" ca="1" si="399">INDIRECT("'"&amp;AL$4&amp;"'!F"&amp;$A25,TRUE)</f>
        <v>0</v>
      </c>
      <c r="AN25" t="str">
        <f t="shared" ca="1" si="313"/>
        <v xml:space="preserve"> </v>
      </c>
      <c r="AO25" s="74">
        <f t="shared" ref="AO25" ca="1" si="400">INDIRECT("'"&amp;AN$4&amp;"'!F"&amp;$A25,TRUE)</f>
        <v>0</v>
      </c>
    </row>
    <row r="26" spans="1:41" x14ac:dyDescent="0.3">
      <c r="A26">
        <f t="shared" si="56"/>
        <v>37</v>
      </c>
      <c r="B26" t="str">
        <f t="shared" ca="1" si="36"/>
        <v xml:space="preserve"> </v>
      </c>
      <c r="C26" s="74">
        <f t="shared" ca="1" si="37"/>
        <v>0</v>
      </c>
      <c r="D26" t="str">
        <f t="shared" ca="1" si="36"/>
        <v xml:space="preserve"> </v>
      </c>
      <c r="E26" s="74">
        <f t="shared" ca="1" si="37"/>
        <v>0</v>
      </c>
      <c r="F26" t="str">
        <f t="shared" ca="1" si="313"/>
        <v xml:space="preserve"> </v>
      </c>
      <c r="G26" s="74">
        <f t="shared" ref="G26" ca="1" si="401">INDIRECT("'"&amp;F$4&amp;"'!F"&amp;$A26,TRUE)</f>
        <v>0</v>
      </c>
      <c r="H26" t="str">
        <f t="shared" ca="1" si="313"/>
        <v xml:space="preserve"> </v>
      </c>
      <c r="I26" s="74">
        <f t="shared" ref="I26" ca="1" si="402">INDIRECT("'"&amp;H$4&amp;"'!F"&amp;$A26,TRUE)</f>
        <v>0</v>
      </c>
      <c r="J26" t="str">
        <f t="shared" ca="1" si="313"/>
        <v xml:space="preserve"> </v>
      </c>
      <c r="K26" s="74">
        <f t="shared" ref="K26" ca="1" si="403">INDIRECT("'"&amp;J$4&amp;"'!F"&amp;$A26,TRUE)</f>
        <v>0</v>
      </c>
      <c r="L26" t="str">
        <f t="shared" ca="1" si="313"/>
        <v xml:space="preserve"> </v>
      </c>
      <c r="M26" s="74">
        <f t="shared" ref="M26" ca="1" si="404">INDIRECT("'"&amp;L$4&amp;"'!F"&amp;$A26,TRUE)</f>
        <v>0</v>
      </c>
      <c r="N26" t="str">
        <f t="shared" ca="1" si="313"/>
        <v xml:space="preserve"> </v>
      </c>
      <c r="O26" s="74">
        <f t="shared" ref="O26" ca="1" si="405">INDIRECT("'"&amp;N$4&amp;"'!F"&amp;$A26,TRUE)</f>
        <v>0</v>
      </c>
      <c r="P26" t="str">
        <f t="shared" ca="1" si="313"/>
        <v xml:space="preserve"> </v>
      </c>
      <c r="Q26" s="74">
        <f t="shared" ref="Q26" ca="1" si="406">INDIRECT("'"&amp;P$4&amp;"'!F"&amp;$A26,TRUE)</f>
        <v>0</v>
      </c>
      <c r="R26" t="str">
        <f t="shared" ca="1" si="313"/>
        <v xml:space="preserve"> </v>
      </c>
      <c r="S26" s="74">
        <f t="shared" ref="S26" ca="1" si="407">INDIRECT("'"&amp;R$4&amp;"'!F"&amp;$A26,TRUE)</f>
        <v>0</v>
      </c>
      <c r="T26" t="str">
        <f t="shared" ca="1" si="313"/>
        <v xml:space="preserve"> </v>
      </c>
      <c r="U26" s="74">
        <f t="shared" ref="U26" ca="1" si="408">INDIRECT("'"&amp;T$4&amp;"'!F"&amp;$A26,TRUE)</f>
        <v>0</v>
      </c>
      <c r="V26" t="str">
        <f t="shared" ca="1" si="313"/>
        <v xml:space="preserve"> </v>
      </c>
      <c r="W26" s="74">
        <f t="shared" ref="W26" ca="1" si="409">INDIRECT("'"&amp;V$4&amp;"'!F"&amp;$A26,TRUE)</f>
        <v>0</v>
      </c>
      <c r="X26" t="str">
        <f t="shared" ca="1" si="313"/>
        <v xml:space="preserve"> </v>
      </c>
      <c r="Y26" s="74">
        <f t="shared" ref="Y26" ca="1" si="410">INDIRECT("'"&amp;X$4&amp;"'!F"&amp;$A26,TRUE)</f>
        <v>0</v>
      </c>
      <c r="Z26" t="str">
        <f t="shared" ca="1" si="313"/>
        <v xml:space="preserve"> </v>
      </c>
      <c r="AA26" s="74">
        <f t="shared" ref="AA26" ca="1" si="411">INDIRECT("'"&amp;Z$4&amp;"'!F"&amp;$A26,TRUE)</f>
        <v>0</v>
      </c>
      <c r="AB26" t="str">
        <f t="shared" ca="1" si="313"/>
        <v xml:space="preserve"> </v>
      </c>
      <c r="AC26" s="74">
        <f t="shared" ref="AC26" ca="1" si="412">INDIRECT("'"&amp;AB$4&amp;"'!F"&amp;$A26,TRUE)</f>
        <v>0</v>
      </c>
      <c r="AD26" t="str">
        <f t="shared" ca="1" si="313"/>
        <v xml:space="preserve"> </v>
      </c>
      <c r="AE26" s="74">
        <f t="shared" ref="AE26" ca="1" si="413">INDIRECT("'"&amp;AD$4&amp;"'!F"&amp;$A26,TRUE)</f>
        <v>0</v>
      </c>
      <c r="AF26" t="str">
        <f t="shared" ca="1" si="313"/>
        <v xml:space="preserve"> </v>
      </c>
      <c r="AG26" s="74">
        <f t="shared" ref="AG26" ca="1" si="414">INDIRECT("'"&amp;AF$4&amp;"'!F"&amp;$A26,TRUE)</f>
        <v>0</v>
      </c>
      <c r="AH26" t="str">
        <f t="shared" ca="1" si="313"/>
        <v xml:space="preserve"> </v>
      </c>
      <c r="AI26" s="74">
        <f t="shared" ref="AI26" ca="1" si="415">INDIRECT("'"&amp;AH$4&amp;"'!F"&amp;$A26,TRUE)</f>
        <v>0</v>
      </c>
      <c r="AJ26" t="str">
        <f t="shared" ca="1" si="313"/>
        <v xml:space="preserve"> </v>
      </c>
      <c r="AK26" s="74">
        <f t="shared" ref="AK26" ca="1" si="416">INDIRECT("'"&amp;AJ$4&amp;"'!F"&amp;$A26,TRUE)</f>
        <v>0</v>
      </c>
      <c r="AL26" t="str">
        <f t="shared" ca="1" si="313"/>
        <v xml:space="preserve"> </v>
      </c>
      <c r="AM26" s="74">
        <f t="shared" ref="AM26" ca="1" si="417">INDIRECT("'"&amp;AL$4&amp;"'!F"&amp;$A26,TRUE)</f>
        <v>0</v>
      </c>
      <c r="AN26" t="str">
        <f t="shared" ca="1" si="313"/>
        <v xml:space="preserve"> </v>
      </c>
      <c r="AO26" s="74">
        <f t="shared" ref="AO26" ca="1" si="418">INDIRECT("'"&amp;AN$4&amp;"'!F"&amp;$A26,TRUE)</f>
        <v>0</v>
      </c>
    </row>
    <row r="27" spans="1:41" x14ac:dyDescent="0.3">
      <c r="A27">
        <f t="shared" si="56"/>
        <v>38</v>
      </c>
      <c r="B27" t="str">
        <f t="shared" ca="1" si="36"/>
        <v xml:space="preserve"> </v>
      </c>
      <c r="C27" s="74">
        <f t="shared" ca="1" si="37"/>
        <v>0</v>
      </c>
      <c r="D27" t="str">
        <f t="shared" ca="1" si="36"/>
        <v xml:space="preserve"> </v>
      </c>
      <c r="E27" s="74">
        <f t="shared" ca="1" si="37"/>
        <v>0</v>
      </c>
      <c r="F27" t="str">
        <f t="shared" ca="1" si="313"/>
        <v xml:space="preserve"> </v>
      </c>
      <c r="G27" s="74">
        <f t="shared" ref="G27" ca="1" si="419">INDIRECT("'"&amp;F$4&amp;"'!F"&amp;$A27,TRUE)</f>
        <v>0</v>
      </c>
      <c r="H27" t="str">
        <f t="shared" ca="1" si="313"/>
        <v xml:space="preserve"> </v>
      </c>
      <c r="I27" s="74">
        <f t="shared" ref="I27" ca="1" si="420">INDIRECT("'"&amp;H$4&amp;"'!F"&amp;$A27,TRUE)</f>
        <v>0</v>
      </c>
      <c r="J27" t="str">
        <f t="shared" ca="1" si="313"/>
        <v xml:space="preserve"> </v>
      </c>
      <c r="K27" s="74">
        <f t="shared" ref="K27" ca="1" si="421">INDIRECT("'"&amp;J$4&amp;"'!F"&amp;$A27,TRUE)</f>
        <v>0</v>
      </c>
      <c r="L27" t="str">
        <f t="shared" ca="1" si="313"/>
        <v xml:space="preserve"> </v>
      </c>
      <c r="M27" s="74">
        <f t="shared" ref="M27" ca="1" si="422">INDIRECT("'"&amp;L$4&amp;"'!F"&amp;$A27,TRUE)</f>
        <v>0</v>
      </c>
      <c r="N27" t="str">
        <f t="shared" ca="1" si="313"/>
        <v xml:space="preserve"> </v>
      </c>
      <c r="O27" s="74">
        <f t="shared" ref="O27" ca="1" si="423">INDIRECT("'"&amp;N$4&amp;"'!F"&amp;$A27,TRUE)</f>
        <v>0</v>
      </c>
      <c r="P27" t="str">
        <f t="shared" ca="1" si="313"/>
        <v xml:space="preserve"> </v>
      </c>
      <c r="Q27" s="74">
        <f t="shared" ref="Q27" ca="1" si="424">INDIRECT("'"&amp;P$4&amp;"'!F"&amp;$A27,TRUE)</f>
        <v>0</v>
      </c>
      <c r="R27" t="str">
        <f t="shared" ca="1" si="313"/>
        <v xml:space="preserve"> </v>
      </c>
      <c r="S27" s="74">
        <f t="shared" ref="S27" ca="1" si="425">INDIRECT("'"&amp;R$4&amp;"'!F"&amp;$A27,TRUE)</f>
        <v>0</v>
      </c>
      <c r="T27" t="str">
        <f t="shared" ca="1" si="313"/>
        <v xml:space="preserve"> </v>
      </c>
      <c r="U27" s="74">
        <f t="shared" ref="U27" ca="1" si="426">INDIRECT("'"&amp;T$4&amp;"'!F"&amp;$A27,TRUE)</f>
        <v>0</v>
      </c>
      <c r="V27" t="str">
        <f t="shared" ca="1" si="313"/>
        <v xml:space="preserve"> </v>
      </c>
      <c r="W27" s="74">
        <f t="shared" ref="W27" ca="1" si="427">INDIRECT("'"&amp;V$4&amp;"'!F"&amp;$A27,TRUE)</f>
        <v>0</v>
      </c>
      <c r="X27" t="str">
        <f t="shared" ca="1" si="313"/>
        <v xml:space="preserve"> </v>
      </c>
      <c r="Y27" s="74">
        <f t="shared" ref="Y27" ca="1" si="428">INDIRECT("'"&amp;X$4&amp;"'!F"&amp;$A27,TRUE)</f>
        <v>0</v>
      </c>
      <c r="Z27" t="str">
        <f t="shared" ca="1" si="313"/>
        <v xml:space="preserve"> </v>
      </c>
      <c r="AA27" s="74">
        <f t="shared" ref="AA27" ca="1" si="429">INDIRECT("'"&amp;Z$4&amp;"'!F"&amp;$A27,TRUE)</f>
        <v>0</v>
      </c>
      <c r="AB27" t="str">
        <f t="shared" ca="1" si="313"/>
        <v xml:space="preserve"> </v>
      </c>
      <c r="AC27" s="74">
        <f t="shared" ref="AC27" ca="1" si="430">INDIRECT("'"&amp;AB$4&amp;"'!F"&amp;$A27,TRUE)</f>
        <v>0</v>
      </c>
      <c r="AD27" t="str">
        <f t="shared" ca="1" si="313"/>
        <v xml:space="preserve"> </v>
      </c>
      <c r="AE27" s="74">
        <f t="shared" ref="AE27" ca="1" si="431">INDIRECT("'"&amp;AD$4&amp;"'!F"&amp;$A27,TRUE)</f>
        <v>0</v>
      </c>
      <c r="AF27" t="str">
        <f t="shared" ca="1" si="313"/>
        <v xml:space="preserve"> </v>
      </c>
      <c r="AG27" s="74">
        <f t="shared" ref="AG27" ca="1" si="432">INDIRECT("'"&amp;AF$4&amp;"'!F"&amp;$A27,TRUE)</f>
        <v>0</v>
      </c>
      <c r="AH27" t="str">
        <f t="shared" ca="1" si="313"/>
        <v xml:space="preserve"> </v>
      </c>
      <c r="AI27" s="74">
        <f t="shared" ref="AI27" ca="1" si="433">INDIRECT("'"&amp;AH$4&amp;"'!F"&amp;$A27,TRUE)</f>
        <v>0</v>
      </c>
      <c r="AJ27" t="str">
        <f t="shared" ca="1" si="313"/>
        <v xml:space="preserve"> </v>
      </c>
      <c r="AK27" s="74">
        <f t="shared" ref="AK27" ca="1" si="434">INDIRECT("'"&amp;AJ$4&amp;"'!F"&amp;$A27,TRUE)</f>
        <v>0</v>
      </c>
      <c r="AL27" t="str">
        <f t="shared" ca="1" si="313"/>
        <v xml:space="preserve"> </v>
      </c>
      <c r="AM27" s="74">
        <f t="shared" ref="AM27" ca="1" si="435">INDIRECT("'"&amp;AL$4&amp;"'!F"&amp;$A27,TRUE)</f>
        <v>0</v>
      </c>
      <c r="AN27" t="str">
        <f t="shared" ca="1" si="313"/>
        <v xml:space="preserve"> </v>
      </c>
      <c r="AO27" s="74">
        <f t="shared" ref="AO27" ca="1" si="436">INDIRECT("'"&amp;AN$4&amp;"'!F"&amp;$A27,TRUE)</f>
        <v>0</v>
      </c>
    </row>
    <row r="28" spans="1:41" x14ac:dyDescent="0.3">
      <c r="A28">
        <f t="shared" si="56"/>
        <v>39</v>
      </c>
      <c r="B28" t="str">
        <f t="shared" ca="1" si="36"/>
        <v xml:space="preserve"> </v>
      </c>
      <c r="C28" s="74">
        <f t="shared" ca="1" si="37"/>
        <v>0</v>
      </c>
      <c r="D28" t="str">
        <f t="shared" ca="1" si="36"/>
        <v xml:space="preserve"> </v>
      </c>
      <c r="E28" s="74">
        <f t="shared" ca="1" si="37"/>
        <v>0</v>
      </c>
      <c r="F28" t="str">
        <f t="shared" ca="1" si="313"/>
        <v xml:space="preserve"> </v>
      </c>
      <c r="G28" s="74">
        <f t="shared" ref="G28" ca="1" si="437">INDIRECT("'"&amp;F$4&amp;"'!F"&amp;$A28,TRUE)</f>
        <v>0</v>
      </c>
      <c r="H28" t="str">
        <f t="shared" ca="1" si="313"/>
        <v xml:space="preserve"> </v>
      </c>
      <c r="I28" s="74">
        <f t="shared" ref="I28" ca="1" si="438">INDIRECT("'"&amp;H$4&amp;"'!F"&amp;$A28,TRUE)</f>
        <v>0</v>
      </c>
      <c r="J28" t="str">
        <f t="shared" ca="1" si="313"/>
        <v xml:space="preserve"> </v>
      </c>
      <c r="K28" s="74">
        <f t="shared" ref="K28" ca="1" si="439">INDIRECT("'"&amp;J$4&amp;"'!F"&amp;$A28,TRUE)</f>
        <v>0</v>
      </c>
      <c r="L28" t="str">
        <f t="shared" ca="1" si="313"/>
        <v xml:space="preserve"> </v>
      </c>
      <c r="M28" s="74">
        <f t="shared" ref="M28" ca="1" si="440">INDIRECT("'"&amp;L$4&amp;"'!F"&amp;$A28,TRUE)</f>
        <v>0</v>
      </c>
      <c r="N28" t="str">
        <f t="shared" ca="1" si="313"/>
        <v xml:space="preserve"> </v>
      </c>
      <c r="O28" s="74">
        <f t="shared" ref="O28" ca="1" si="441">INDIRECT("'"&amp;N$4&amp;"'!F"&amp;$A28,TRUE)</f>
        <v>0</v>
      </c>
      <c r="P28" t="str">
        <f t="shared" ca="1" si="313"/>
        <v xml:space="preserve"> </v>
      </c>
      <c r="Q28" s="74">
        <f t="shared" ref="Q28" ca="1" si="442">INDIRECT("'"&amp;P$4&amp;"'!F"&amp;$A28,TRUE)</f>
        <v>0</v>
      </c>
      <c r="R28" t="str">
        <f t="shared" ca="1" si="313"/>
        <v xml:space="preserve"> </v>
      </c>
      <c r="S28" s="74">
        <f t="shared" ref="S28" ca="1" si="443">INDIRECT("'"&amp;R$4&amp;"'!F"&amp;$A28,TRUE)</f>
        <v>0</v>
      </c>
      <c r="T28" t="str">
        <f t="shared" ca="1" si="313"/>
        <v xml:space="preserve"> </v>
      </c>
      <c r="U28" s="74">
        <f t="shared" ref="U28" ca="1" si="444">INDIRECT("'"&amp;T$4&amp;"'!F"&amp;$A28,TRUE)</f>
        <v>0</v>
      </c>
      <c r="V28" t="str">
        <f t="shared" ca="1" si="313"/>
        <v xml:space="preserve"> </v>
      </c>
      <c r="W28" s="74">
        <f t="shared" ref="W28" ca="1" si="445">INDIRECT("'"&amp;V$4&amp;"'!F"&amp;$A28,TRUE)</f>
        <v>0</v>
      </c>
      <c r="X28" t="str">
        <f t="shared" ca="1" si="313"/>
        <v xml:space="preserve"> </v>
      </c>
      <c r="Y28" s="74">
        <f t="shared" ref="Y28" ca="1" si="446">INDIRECT("'"&amp;X$4&amp;"'!F"&amp;$A28,TRUE)</f>
        <v>0</v>
      </c>
      <c r="Z28" t="str">
        <f t="shared" ca="1" si="313"/>
        <v xml:space="preserve"> </v>
      </c>
      <c r="AA28" s="74">
        <f t="shared" ref="AA28" ca="1" si="447">INDIRECT("'"&amp;Z$4&amp;"'!F"&amp;$A28,TRUE)</f>
        <v>0</v>
      </c>
      <c r="AB28" t="str">
        <f t="shared" ca="1" si="313"/>
        <v xml:space="preserve"> </v>
      </c>
      <c r="AC28" s="74">
        <f t="shared" ref="AC28" ca="1" si="448">INDIRECT("'"&amp;AB$4&amp;"'!F"&amp;$A28,TRUE)</f>
        <v>0</v>
      </c>
      <c r="AD28" t="str">
        <f t="shared" ca="1" si="313"/>
        <v xml:space="preserve"> </v>
      </c>
      <c r="AE28" s="74">
        <f t="shared" ref="AE28" ca="1" si="449">INDIRECT("'"&amp;AD$4&amp;"'!F"&amp;$A28,TRUE)</f>
        <v>0</v>
      </c>
      <c r="AF28" t="str">
        <f t="shared" ca="1" si="313"/>
        <v xml:space="preserve"> </v>
      </c>
      <c r="AG28" s="74">
        <f t="shared" ref="AG28" ca="1" si="450">INDIRECT("'"&amp;AF$4&amp;"'!F"&amp;$A28,TRUE)</f>
        <v>0</v>
      </c>
      <c r="AH28" t="str">
        <f t="shared" ca="1" si="313"/>
        <v xml:space="preserve"> </v>
      </c>
      <c r="AI28" s="74">
        <f t="shared" ref="AI28" ca="1" si="451">INDIRECT("'"&amp;AH$4&amp;"'!F"&amp;$A28,TRUE)</f>
        <v>0</v>
      </c>
      <c r="AJ28" t="str">
        <f t="shared" ca="1" si="313"/>
        <v xml:space="preserve"> </v>
      </c>
      <c r="AK28" s="74">
        <f t="shared" ref="AK28" ca="1" si="452">INDIRECT("'"&amp;AJ$4&amp;"'!F"&amp;$A28,TRUE)</f>
        <v>0</v>
      </c>
      <c r="AL28" t="str">
        <f t="shared" ca="1" si="313"/>
        <v xml:space="preserve"> </v>
      </c>
      <c r="AM28" s="74">
        <f t="shared" ref="AM28" ca="1" si="453">INDIRECT("'"&amp;AL$4&amp;"'!F"&amp;$A28,TRUE)</f>
        <v>0</v>
      </c>
      <c r="AN28" t="str">
        <f t="shared" ca="1" si="313"/>
        <v xml:space="preserve"> </v>
      </c>
      <c r="AO28" s="74">
        <f t="shared" ref="AO28" ca="1" si="454">INDIRECT("'"&amp;AN$4&amp;"'!F"&amp;$A28,TRUE)</f>
        <v>0</v>
      </c>
    </row>
    <row r="29" spans="1:41" x14ac:dyDescent="0.3">
      <c r="A29">
        <f t="shared" si="56"/>
        <v>40</v>
      </c>
      <c r="B29" t="str">
        <f t="shared" ca="1" si="36"/>
        <v xml:space="preserve"> </v>
      </c>
      <c r="C29" s="74">
        <f t="shared" ca="1" si="37"/>
        <v>0</v>
      </c>
      <c r="D29" t="str">
        <f t="shared" ca="1" si="36"/>
        <v xml:space="preserve"> </v>
      </c>
      <c r="E29" s="74">
        <f t="shared" ca="1" si="37"/>
        <v>0</v>
      </c>
      <c r="F29" t="str">
        <f t="shared" ca="1" si="313"/>
        <v xml:space="preserve"> </v>
      </c>
      <c r="G29" s="74">
        <f t="shared" ref="G29" ca="1" si="455">INDIRECT("'"&amp;F$4&amp;"'!F"&amp;$A29,TRUE)</f>
        <v>0</v>
      </c>
      <c r="H29" t="str">
        <f t="shared" ca="1" si="313"/>
        <v xml:space="preserve"> </v>
      </c>
      <c r="I29" s="74">
        <f t="shared" ref="I29" ca="1" si="456">INDIRECT("'"&amp;H$4&amp;"'!F"&amp;$A29,TRUE)</f>
        <v>0</v>
      </c>
      <c r="J29" t="str">
        <f t="shared" ca="1" si="313"/>
        <v xml:space="preserve"> </v>
      </c>
      <c r="K29" s="74">
        <f t="shared" ref="K29" ca="1" si="457">INDIRECT("'"&amp;J$4&amp;"'!F"&amp;$A29,TRUE)</f>
        <v>0</v>
      </c>
      <c r="L29" t="str">
        <f t="shared" ca="1" si="313"/>
        <v xml:space="preserve"> </v>
      </c>
      <c r="M29" s="74">
        <f t="shared" ref="M29" ca="1" si="458">INDIRECT("'"&amp;L$4&amp;"'!F"&amp;$A29,TRUE)</f>
        <v>0</v>
      </c>
      <c r="N29" t="str">
        <f t="shared" ca="1" si="313"/>
        <v xml:space="preserve"> </v>
      </c>
      <c r="O29" s="74">
        <f t="shared" ref="O29" ca="1" si="459">INDIRECT("'"&amp;N$4&amp;"'!F"&amp;$A29,TRUE)</f>
        <v>0</v>
      </c>
      <c r="P29" t="str">
        <f t="shared" ca="1" si="313"/>
        <v xml:space="preserve"> </v>
      </c>
      <c r="Q29" s="74">
        <f t="shared" ref="Q29" ca="1" si="460">INDIRECT("'"&amp;P$4&amp;"'!F"&amp;$A29,TRUE)</f>
        <v>0</v>
      </c>
      <c r="R29" t="str">
        <f t="shared" ca="1" si="313"/>
        <v xml:space="preserve"> </v>
      </c>
      <c r="S29" s="74">
        <f t="shared" ref="S29" ca="1" si="461">INDIRECT("'"&amp;R$4&amp;"'!F"&amp;$A29,TRUE)</f>
        <v>0</v>
      </c>
      <c r="T29" t="str">
        <f t="shared" ca="1" si="313"/>
        <v xml:space="preserve"> </v>
      </c>
      <c r="U29" s="74">
        <f t="shared" ref="U29" ca="1" si="462">INDIRECT("'"&amp;T$4&amp;"'!F"&amp;$A29,TRUE)</f>
        <v>0</v>
      </c>
      <c r="V29" t="str">
        <f t="shared" ca="1" si="313"/>
        <v xml:space="preserve"> </v>
      </c>
      <c r="W29" s="74">
        <f t="shared" ref="W29" ca="1" si="463">INDIRECT("'"&amp;V$4&amp;"'!F"&amp;$A29,TRUE)</f>
        <v>0</v>
      </c>
      <c r="X29" t="str">
        <f t="shared" ca="1" si="313"/>
        <v xml:space="preserve"> </v>
      </c>
      <c r="Y29" s="74">
        <f t="shared" ref="Y29" ca="1" si="464">INDIRECT("'"&amp;X$4&amp;"'!F"&amp;$A29,TRUE)</f>
        <v>0</v>
      </c>
      <c r="Z29" t="str">
        <f t="shared" ca="1" si="313"/>
        <v xml:space="preserve"> </v>
      </c>
      <c r="AA29" s="74">
        <f t="shared" ref="AA29" ca="1" si="465">INDIRECT("'"&amp;Z$4&amp;"'!F"&amp;$A29,TRUE)</f>
        <v>0</v>
      </c>
      <c r="AB29" t="str">
        <f t="shared" ca="1" si="313"/>
        <v xml:space="preserve"> </v>
      </c>
      <c r="AC29" s="74">
        <f t="shared" ref="AC29" ca="1" si="466">INDIRECT("'"&amp;AB$4&amp;"'!F"&amp;$A29,TRUE)</f>
        <v>0</v>
      </c>
      <c r="AD29" t="str">
        <f t="shared" ca="1" si="313"/>
        <v xml:space="preserve"> </v>
      </c>
      <c r="AE29" s="74">
        <f t="shared" ref="AE29" ca="1" si="467">INDIRECT("'"&amp;AD$4&amp;"'!F"&amp;$A29,TRUE)</f>
        <v>0</v>
      </c>
      <c r="AF29" t="str">
        <f t="shared" ca="1" si="313"/>
        <v xml:space="preserve"> </v>
      </c>
      <c r="AG29" s="74">
        <f t="shared" ref="AG29" ca="1" si="468">INDIRECT("'"&amp;AF$4&amp;"'!F"&amp;$A29,TRUE)</f>
        <v>0</v>
      </c>
      <c r="AH29" t="str">
        <f t="shared" ca="1" si="313"/>
        <v xml:space="preserve"> </v>
      </c>
      <c r="AI29" s="74">
        <f t="shared" ref="AI29" ca="1" si="469">INDIRECT("'"&amp;AH$4&amp;"'!F"&amp;$A29,TRUE)</f>
        <v>0</v>
      </c>
      <c r="AJ29" t="str">
        <f t="shared" ca="1" si="313"/>
        <v xml:space="preserve"> </v>
      </c>
      <c r="AK29" s="74">
        <f t="shared" ref="AK29" ca="1" si="470">INDIRECT("'"&amp;AJ$4&amp;"'!F"&amp;$A29,TRUE)</f>
        <v>0</v>
      </c>
      <c r="AL29" t="str">
        <f t="shared" ca="1" si="313"/>
        <v xml:space="preserve"> </v>
      </c>
      <c r="AM29" s="74">
        <f t="shared" ref="AM29" ca="1" si="471">INDIRECT("'"&amp;AL$4&amp;"'!F"&amp;$A29,TRUE)</f>
        <v>0</v>
      </c>
      <c r="AN29" t="str">
        <f t="shared" ca="1" si="313"/>
        <v xml:space="preserve"> </v>
      </c>
      <c r="AO29" s="74">
        <f t="shared" ref="AO29" ca="1" si="472">INDIRECT("'"&amp;AN$4&amp;"'!F"&amp;$A29,TRUE)</f>
        <v>0</v>
      </c>
    </row>
    <row r="30" spans="1:41" ht="15" thickBot="1" x14ac:dyDescent="0.35"/>
    <row r="31" spans="1:41" ht="15" thickBot="1" x14ac:dyDescent="0.35">
      <c r="A31" s="124"/>
      <c r="B31" s="125"/>
      <c r="C31" s="125"/>
      <c r="D31" s="126" t="str">
        <f>HYPERLINK("#interni_jmenny_seznam","označení seznamu")</f>
        <v>označení seznamu</v>
      </c>
      <c r="E31" s="125"/>
      <c r="F31" s="125" t="s">
        <v>295</v>
      </c>
      <c r="G31" s="125"/>
      <c r="H31" s="127" t="str">
        <f>HYPERLINK("#interni_jmenny_seznam2","jedinečné")</f>
        <v>jedinečné</v>
      </c>
      <c r="I31" s="123" t="s">
        <v>297</v>
      </c>
      <c r="J31" s="120" t="s">
        <v>296</v>
      </c>
    </row>
    <row r="32" spans="1:41" ht="16.2" thickBot="1" x14ac:dyDescent="0.35">
      <c r="A32" s="118">
        <v>1</v>
      </c>
      <c r="B32" s="118">
        <v>1</v>
      </c>
      <c r="C32" s="118"/>
      <c r="D32" s="118" t="str">
        <f ca="1">TRIM(HLOOKUP(A32,$B$3:$AO$29,B32+2,0))</f>
        <v/>
      </c>
      <c r="E32" s="118" t="str">
        <f ca="1">IF(HLOOKUP(A32+1,$B$3:$AO$29,B32+2,0)=0,"",HLOOKUP(A32+1,$B$3:$AO$29,B32+2,0))</f>
        <v/>
      </c>
      <c r="F32" s="118" t="str">
        <f ca="1">CONCATENATE(D32," ",E32)</f>
        <v xml:space="preserve"> </v>
      </c>
      <c r="G32" s="118">
        <v>1</v>
      </c>
      <c r="H32" s="122" t="str">
        <f ca="1">LOOKUP(2,1/(COUNTIF($H$31:H31,$F$32:$F$531)=0),$F$32:$F$531)</f>
        <v xml:space="preserve"> </v>
      </c>
      <c r="I32" s="122"/>
      <c r="J32" s="119">
        <f ca="1">COUNTIF(H32:H531,"=*")-1</f>
        <v>0</v>
      </c>
    </row>
    <row r="33" spans="1:9" x14ac:dyDescent="0.3">
      <c r="A33" s="117">
        <f t="shared" ref="A33:A96" si="473">IF(B32&gt;B33,A32+2,A32)</f>
        <v>1</v>
      </c>
      <c r="B33" s="117">
        <v>2</v>
      </c>
      <c r="C33" s="117"/>
      <c r="D33" s="117" t="str">
        <f t="shared" ref="D33:D96" ca="1" si="474">TRIM(HLOOKUP(A33,$B$3:$AO$29,B33+2,0))</f>
        <v/>
      </c>
      <c r="E33" s="117" t="str">
        <f t="shared" ref="E33:E96" ca="1" si="475">IF(HLOOKUP(A33+1,$B$3:$AO$29,B33+2,0)=0,"",HLOOKUP(A33+1,$B$3:$AO$29,B33+2,0))</f>
        <v/>
      </c>
      <c r="F33" s="117" t="str">
        <f t="shared" ref="F33:F96" ca="1" si="476">CONCATENATE(D33," ",E33)</f>
        <v xml:space="preserve"> </v>
      </c>
      <c r="G33" s="117">
        <v>2</v>
      </c>
      <c r="H33" s="122"/>
      <c r="I33" s="117">
        <f ca="1">COUNTIF($F$32:$F$531,H33)</f>
        <v>0</v>
      </c>
    </row>
    <row r="34" spans="1:9" x14ac:dyDescent="0.3">
      <c r="A34" s="117">
        <f t="shared" si="473"/>
        <v>1</v>
      </c>
      <c r="B34" s="117">
        <v>3</v>
      </c>
      <c r="C34" s="117"/>
      <c r="D34" s="117" t="str">
        <f t="shared" ca="1" si="474"/>
        <v/>
      </c>
      <c r="E34" s="117" t="str">
        <f t="shared" ca="1" si="475"/>
        <v/>
      </c>
      <c r="F34" s="117" t="str">
        <f t="shared" ca="1" si="476"/>
        <v xml:space="preserve"> </v>
      </c>
      <c r="G34" s="117">
        <v>3</v>
      </c>
      <c r="H34" s="122"/>
      <c r="I34" s="117">
        <f t="shared" ref="I34:I97" ca="1" si="477">COUNTIF($F$32:$F$531,H34)</f>
        <v>0</v>
      </c>
    </row>
    <row r="35" spans="1:9" x14ac:dyDescent="0.3">
      <c r="A35" s="117">
        <f t="shared" si="473"/>
        <v>1</v>
      </c>
      <c r="B35" s="117">
        <v>4</v>
      </c>
      <c r="C35" s="117"/>
      <c r="D35" s="117" t="str">
        <f t="shared" ca="1" si="474"/>
        <v/>
      </c>
      <c r="E35" s="117" t="str">
        <f t="shared" ca="1" si="475"/>
        <v/>
      </c>
      <c r="F35" s="117" t="str">
        <f t="shared" ca="1" si="476"/>
        <v xml:space="preserve"> </v>
      </c>
      <c r="G35" s="117">
        <v>4</v>
      </c>
      <c r="H35" s="122"/>
      <c r="I35" s="117">
        <f t="shared" ca="1" si="477"/>
        <v>0</v>
      </c>
    </row>
    <row r="36" spans="1:9" x14ac:dyDescent="0.3">
      <c r="A36" s="117">
        <f t="shared" si="473"/>
        <v>1</v>
      </c>
      <c r="B36" s="117">
        <v>5</v>
      </c>
      <c r="C36" s="117"/>
      <c r="D36" s="117" t="str">
        <f t="shared" ca="1" si="474"/>
        <v/>
      </c>
      <c r="E36" s="117" t="str">
        <f t="shared" ca="1" si="475"/>
        <v/>
      </c>
      <c r="F36" s="117" t="str">
        <f t="shared" ca="1" si="476"/>
        <v xml:space="preserve"> </v>
      </c>
      <c r="G36" s="117">
        <v>5</v>
      </c>
      <c r="H36" s="122"/>
      <c r="I36" s="117">
        <f t="shared" ca="1" si="477"/>
        <v>0</v>
      </c>
    </row>
    <row r="37" spans="1:9" x14ac:dyDescent="0.3">
      <c r="A37" s="117">
        <f t="shared" si="473"/>
        <v>1</v>
      </c>
      <c r="B37" s="117">
        <v>6</v>
      </c>
      <c r="C37" s="117"/>
      <c r="D37" s="117" t="str">
        <f t="shared" ca="1" si="474"/>
        <v/>
      </c>
      <c r="E37" s="117" t="str">
        <f t="shared" ca="1" si="475"/>
        <v/>
      </c>
      <c r="F37" s="117" t="str">
        <f t="shared" ca="1" si="476"/>
        <v xml:space="preserve"> </v>
      </c>
      <c r="G37" s="117">
        <v>6</v>
      </c>
      <c r="H37" s="122"/>
      <c r="I37" s="117">
        <f t="shared" ca="1" si="477"/>
        <v>0</v>
      </c>
    </row>
    <row r="38" spans="1:9" x14ac:dyDescent="0.3">
      <c r="A38" s="117">
        <f t="shared" si="473"/>
        <v>1</v>
      </c>
      <c r="B38" s="117">
        <v>7</v>
      </c>
      <c r="C38" s="117"/>
      <c r="D38" s="117" t="str">
        <f t="shared" ca="1" si="474"/>
        <v/>
      </c>
      <c r="E38" s="117" t="str">
        <f t="shared" ca="1" si="475"/>
        <v/>
      </c>
      <c r="F38" s="117" t="str">
        <f t="shared" ca="1" si="476"/>
        <v xml:space="preserve"> </v>
      </c>
      <c r="G38" s="117">
        <v>7</v>
      </c>
      <c r="H38" s="122"/>
      <c r="I38" s="117">
        <f t="shared" ca="1" si="477"/>
        <v>0</v>
      </c>
    </row>
    <row r="39" spans="1:9" x14ac:dyDescent="0.3">
      <c r="A39" s="117">
        <f t="shared" si="473"/>
        <v>1</v>
      </c>
      <c r="B39" s="117">
        <v>8</v>
      </c>
      <c r="C39" s="117"/>
      <c r="D39" s="117" t="str">
        <f t="shared" ca="1" si="474"/>
        <v/>
      </c>
      <c r="E39" s="117" t="str">
        <f t="shared" ca="1" si="475"/>
        <v/>
      </c>
      <c r="F39" s="117" t="str">
        <f t="shared" ca="1" si="476"/>
        <v xml:space="preserve"> </v>
      </c>
      <c r="G39" s="117">
        <v>8</v>
      </c>
      <c r="H39" s="122"/>
      <c r="I39" s="117">
        <f t="shared" ca="1" si="477"/>
        <v>0</v>
      </c>
    </row>
    <row r="40" spans="1:9" x14ac:dyDescent="0.3">
      <c r="A40" s="117">
        <f t="shared" si="473"/>
        <v>1</v>
      </c>
      <c r="B40" s="117">
        <v>9</v>
      </c>
      <c r="C40" s="117"/>
      <c r="D40" s="117" t="str">
        <f t="shared" ca="1" si="474"/>
        <v/>
      </c>
      <c r="E40" s="117" t="str">
        <f t="shared" ca="1" si="475"/>
        <v/>
      </c>
      <c r="F40" s="117" t="str">
        <f t="shared" ca="1" si="476"/>
        <v xml:space="preserve"> </v>
      </c>
      <c r="G40" s="117">
        <v>9</v>
      </c>
      <c r="H40" s="122"/>
      <c r="I40" s="117">
        <f t="shared" ca="1" si="477"/>
        <v>0</v>
      </c>
    </row>
    <row r="41" spans="1:9" x14ac:dyDescent="0.3">
      <c r="A41" s="117">
        <f t="shared" si="473"/>
        <v>1</v>
      </c>
      <c r="B41" s="117">
        <v>10</v>
      </c>
      <c r="C41" s="117"/>
      <c r="D41" s="117" t="str">
        <f t="shared" ca="1" si="474"/>
        <v/>
      </c>
      <c r="E41" s="117" t="str">
        <f t="shared" ca="1" si="475"/>
        <v/>
      </c>
      <c r="F41" s="117" t="str">
        <f t="shared" ca="1" si="476"/>
        <v xml:space="preserve"> </v>
      </c>
      <c r="G41" s="117">
        <v>10</v>
      </c>
      <c r="H41" s="122"/>
      <c r="I41" s="117">
        <f t="shared" ca="1" si="477"/>
        <v>0</v>
      </c>
    </row>
    <row r="42" spans="1:9" x14ac:dyDescent="0.3">
      <c r="A42" s="117">
        <f t="shared" si="473"/>
        <v>1</v>
      </c>
      <c r="B42" s="117">
        <v>11</v>
      </c>
      <c r="C42" s="117"/>
      <c r="D42" s="117" t="str">
        <f t="shared" ca="1" si="474"/>
        <v/>
      </c>
      <c r="E42" s="117" t="str">
        <f t="shared" ca="1" si="475"/>
        <v/>
      </c>
      <c r="F42" s="117" t="str">
        <f t="shared" ca="1" si="476"/>
        <v xml:space="preserve"> </v>
      </c>
      <c r="G42" s="117">
        <v>11</v>
      </c>
      <c r="H42" s="122"/>
      <c r="I42" s="117">
        <f t="shared" ca="1" si="477"/>
        <v>0</v>
      </c>
    </row>
    <row r="43" spans="1:9" x14ac:dyDescent="0.3">
      <c r="A43" s="117">
        <f t="shared" si="473"/>
        <v>1</v>
      </c>
      <c r="B43" s="117">
        <v>12</v>
      </c>
      <c r="C43" s="117"/>
      <c r="D43" s="117" t="str">
        <f t="shared" ca="1" si="474"/>
        <v/>
      </c>
      <c r="E43" s="117" t="str">
        <f t="shared" ca="1" si="475"/>
        <v/>
      </c>
      <c r="F43" s="117" t="str">
        <f t="shared" ca="1" si="476"/>
        <v xml:space="preserve"> </v>
      </c>
      <c r="G43" s="117">
        <v>12</v>
      </c>
      <c r="H43" s="122"/>
      <c r="I43" s="117">
        <f t="shared" ca="1" si="477"/>
        <v>0</v>
      </c>
    </row>
    <row r="44" spans="1:9" x14ac:dyDescent="0.3">
      <c r="A44" s="117">
        <f t="shared" si="473"/>
        <v>1</v>
      </c>
      <c r="B44" s="117">
        <v>13</v>
      </c>
      <c r="C44" s="117"/>
      <c r="D44" s="117" t="str">
        <f t="shared" ca="1" si="474"/>
        <v/>
      </c>
      <c r="E44" s="117" t="str">
        <f t="shared" ca="1" si="475"/>
        <v/>
      </c>
      <c r="F44" s="117" t="str">
        <f t="shared" ca="1" si="476"/>
        <v xml:space="preserve"> </v>
      </c>
      <c r="G44" s="117">
        <v>13</v>
      </c>
      <c r="H44" s="122"/>
      <c r="I44" s="117">
        <f t="shared" ca="1" si="477"/>
        <v>0</v>
      </c>
    </row>
    <row r="45" spans="1:9" x14ac:dyDescent="0.3">
      <c r="A45" s="117">
        <f t="shared" si="473"/>
        <v>1</v>
      </c>
      <c r="B45" s="117">
        <v>14</v>
      </c>
      <c r="C45" s="117"/>
      <c r="D45" s="117" t="str">
        <f t="shared" ca="1" si="474"/>
        <v/>
      </c>
      <c r="E45" s="117" t="str">
        <f t="shared" ca="1" si="475"/>
        <v/>
      </c>
      <c r="F45" s="117" t="str">
        <f t="shared" ca="1" si="476"/>
        <v xml:space="preserve"> </v>
      </c>
      <c r="G45" s="117">
        <v>14</v>
      </c>
      <c r="H45" s="122"/>
      <c r="I45" s="117">
        <f t="shared" ca="1" si="477"/>
        <v>0</v>
      </c>
    </row>
    <row r="46" spans="1:9" x14ac:dyDescent="0.3">
      <c r="A46" s="117">
        <f t="shared" si="473"/>
        <v>1</v>
      </c>
      <c r="B46" s="117">
        <v>15</v>
      </c>
      <c r="C46" s="117"/>
      <c r="D46" s="117" t="str">
        <f t="shared" ca="1" si="474"/>
        <v/>
      </c>
      <c r="E46" s="117" t="str">
        <f t="shared" ca="1" si="475"/>
        <v/>
      </c>
      <c r="F46" s="117" t="str">
        <f t="shared" ca="1" si="476"/>
        <v xml:space="preserve"> </v>
      </c>
      <c r="G46" s="117">
        <v>15</v>
      </c>
      <c r="H46" s="122"/>
      <c r="I46" s="117">
        <f t="shared" ca="1" si="477"/>
        <v>0</v>
      </c>
    </row>
    <row r="47" spans="1:9" x14ac:dyDescent="0.3">
      <c r="A47" s="117">
        <f t="shared" si="473"/>
        <v>1</v>
      </c>
      <c r="B47" s="117">
        <v>16</v>
      </c>
      <c r="C47" s="117"/>
      <c r="D47" s="117" t="str">
        <f t="shared" ca="1" si="474"/>
        <v/>
      </c>
      <c r="E47" s="117" t="str">
        <f t="shared" ca="1" si="475"/>
        <v/>
      </c>
      <c r="F47" s="117" t="str">
        <f t="shared" ca="1" si="476"/>
        <v xml:space="preserve"> </v>
      </c>
      <c r="G47" s="117">
        <v>16</v>
      </c>
      <c r="H47" s="122"/>
      <c r="I47" s="117">
        <f t="shared" ca="1" si="477"/>
        <v>0</v>
      </c>
    </row>
    <row r="48" spans="1:9" x14ac:dyDescent="0.3">
      <c r="A48" s="117">
        <f t="shared" si="473"/>
        <v>1</v>
      </c>
      <c r="B48" s="117">
        <v>17</v>
      </c>
      <c r="C48" s="117"/>
      <c r="D48" s="117" t="str">
        <f t="shared" ca="1" si="474"/>
        <v/>
      </c>
      <c r="E48" s="117" t="str">
        <f t="shared" ca="1" si="475"/>
        <v/>
      </c>
      <c r="F48" s="117" t="str">
        <f t="shared" ca="1" si="476"/>
        <v xml:space="preserve"> </v>
      </c>
      <c r="G48" s="117">
        <v>17</v>
      </c>
      <c r="H48" s="122"/>
      <c r="I48" s="117">
        <f t="shared" ca="1" si="477"/>
        <v>0</v>
      </c>
    </row>
    <row r="49" spans="1:9" x14ac:dyDescent="0.3">
      <c r="A49" s="117">
        <f t="shared" si="473"/>
        <v>1</v>
      </c>
      <c r="B49" s="117">
        <v>18</v>
      </c>
      <c r="C49" s="117"/>
      <c r="D49" s="117" t="str">
        <f t="shared" ca="1" si="474"/>
        <v/>
      </c>
      <c r="E49" s="117" t="str">
        <f t="shared" ca="1" si="475"/>
        <v/>
      </c>
      <c r="F49" s="117" t="str">
        <f t="shared" ca="1" si="476"/>
        <v xml:space="preserve"> </v>
      </c>
      <c r="G49" s="117">
        <v>18</v>
      </c>
      <c r="H49" s="122"/>
      <c r="I49" s="117">
        <f t="shared" ca="1" si="477"/>
        <v>0</v>
      </c>
    </row>
    <row r="50" spans="1:9" x14ac:dyDescent="0.3">
      <c r="A50" s="117">
        <f t="shared" si="473"/>
        <v>1</v>
      </c>
      <c r="B50" s="117">
        <v>19</v>
      </c>
      <c r="C50" s="117"/>
      <c r="D50" s="117" t="str">
        <f t="shared" ca="1" si="474"/>
        <v/>
      </c>
      <c r="E50" s="117" t="str">
        <f t="shared" ca="1" si="475"/>
        <v/>
      </c>
      <c r="F50" s="117" t="str">
        <f t="shared" ca="1" si="476"/>
        <v xml:space="preserve"> </v>
      </c>
      <c r="G50" s="117">
        <v>19</v>
      </c>
      <c r="H50" s="122"/>
      <c r="I50" s="117">
        <f t="shared" ca="1" si="477"/>
        <v>0</v>
      </c>
    </row>
    <row r="51" spans="1:9" x14ac:dyDescent="0.3">
      <c r="A51" s="117">
        <f t="shared" si="473"/>
        <v>1</v>
      </c>
      <c r="B51" s="117">
        <v>20</v>
      </c>
      <c r="C51" s="117"/>
      <c r="D51" s="117" t="str">
        <f t="shared" ca="1" si="474"/>
        <v/>
      </c>
      <c r="E51" s="117" t="str">
        <f t="shared" ca="1" si="475"/>
        <v/>
      </c>
      <c r="F51" s="117" t="str">
        <f t="shared" ca="1" si="476"/>
        <v xml:space="preserve"> </v>
      </c>
      <c r="G51" s="117">
        <v>20</v>
      </c>
      <c r="H51" s="122"/>
      <c r="I51" s="117">
        <f t="shared" ca="1" si="477"/>
        <v>0</v>
      </c>
    </row>
    <row r="52" spans="1:9" x14ac:dyDescent="0.3">
      <c r="A52" s="117">
        <f t="shared" si="473"/>
        <v>1</v>
      </c>
      <c r="B52" s="117">
        <v>21</v>
      </c>
      <c r="C52" s="117"/>
      <c r="D52" s="117" t="str">
        <f t="shared" ca="1" si="474"/>
        <v/>
      </c>
      <c r="E52" s="117" t="str">
        <f t="shared" ca="1" si="475"/>
        <v/>
      </c>
      <c r="F52" s="117" t="str">
        <f t="shared" ca="1" si="476"/>
        <v xml:space="preserve"> </v>
      </c>
      <c r="G52" s="117">
        <v>21</v>
      </c>
      <c r="H52" s="122"/>
      <c r="I52" s="117">
        <f t="shared" ca="1" si="477"/>
        <v>0</v>
      </c>
    </row>
    <row r="53" spans="1:9" x14ac:dyDescent="0.3">
      <c r="A53" s="117">
        <f t="shared" si="473"/>
        <v>1</v>
      </c>
      <c r="B53" s="117">
        <v>22</v>
      </c>
      <c r="C53" s="117"/>
      <c r="D53" s="117" t="str">
        <f t="shared" ca="1" si="474"/>
        <v/>
      </c>
      <c r="E53" s="117" t="str">
        <f t="shared" ca="1" si="475"/>
        <v/>
      </c>
      <c r="F53" s="117" t="str">
        <f t="shared" ca="1" si="476"/>
        <v xml:space="preserve"> </v>
      </c>
      <c r="G53" s="117">
        <v>22</v>
      </c>
      <c r="H53" s="122"/>
      <c r="I53" s="117">
        <f t="shared" ca="1" si="477"/>
        <v>0</v>
      </c>
    </row>
    <row r="54" spans="1:9" x14ac:dyDescent="0.3">
      <c r="A54" s="117">
        <f t="shared" si="473"/>
        <v>1</v>
      </c>
      <c r="B54" s="117">
        <v>23</v>
      </c>
      <c r="C54" s="117"/>
      <c r="D54" s="117" t="str">
        <f t="shared" ca="1" si="474"/>
        <v/>
      </c>
      <c r="E54" s="117" t="str">
        <f t="shared" ca="1" si="475"/>
        <v/>
      </c>
      <c r="F54" s="117" t="str">
        <f t="shared" ca="1" si="476"/>
        <v xml:space="preserve"> </v>
      </c>
      <c r="G54" s="117">
        <v>23</v>
      </c>
      <c r="H54" s="122"/>
      <c r="I54" s="117">
        <f t="shared" ca="1" si="477"/>
        <v>0</v>
      </c>
    </row>
    <row r="55" spans="1:9" x14ac:dyDescent="0.3">
      <c r="A55" s="117">
        <f t="shared" si="473"/>
        <v>1</v>
      </c>
      <c r="B55" s="117">
        <v>24</v>
      </c>
      <c r="C55" s="117"/>
      <c r="D55" s="117" t="str">
        <f t="shared" ca="1" si="474"/>
        <v/>
      </c>
      <c r="E55" s="117" t="str">
        <f t="shared" ca="1" si="475"/>
        <v/>
      </c>
      <c r="F55" s="117" t="str">
        <f t="shared" ca="1" si="476"/>
        <v xml:space="preserve"> </v>
      </c>
      <c r="G55" s="117">
        <v>24</v>
      </c>
      <c r="H55" s="122"/>
      <c r="I55" s="117">
        <f t="shared" ca="1" si="477"/>
        <v>0</v>
      </c>
    </row>
    <row r="56" spans="1:9" x14ac:dyDescent="0.3">
      <c r="A56" s="117">
        <f t="shared" si="473"/>
        <v>1</v>
      </c>
      <c r="B56" s="117">
        <v>25</v>
      </c>
      <c r="C56" s="117"/>
      <c r="D56" s="117" t="str">
        <f t="shared" ca="1" si="474"/>
        <v/>
      </c>
      <c r="E56" s="117" t="str">
        <f t="shared" ca="1" si="475"/>
        <v/>
      </c>
      <c r="F56" s="117" t="str">
        <f t="shared" ca="1" si="476"/>
        <v xml:space="preserve"> </v>
      </c>
      <c r="G56" s="117">
        <v>25</v>
      </c>
      <c r="H56" s="122"/>
      <c r="I56" s="117">
        <f t="shared" ca="1" si="477"/>
        <v>0</v>
      </c>
    </row>
    <row r="57" spans="1:9" x14ac:dyDescent="0.3">
      <c r="A57" s="117">
        <f t="shared" si="473"/>
        <v>3</v>
      </c>
      <c r="B57" s="117">
        <v>1</v>
      </c>
      <c r="C57" s="117"/>
      <c r="D57" s="117" t="str">
        <f t="shared" ca="1" si="474"/>
        <v/>
      </c>
      <c r="E57" s="117" t="str">
        <f t="shared" ca="1" si="475"/>
        <v/>
      </c>
      <c r="F57" s="117" t="str">
        <f t="shared" ca="1" si="476"/>
        <v xml:space="preserve"> </v>
      </c>
      <c r="G57" s="117">
        <v>26</v>
      </c>
      <c r="H57" s="122"/>
      <c r="I57" s="117">
        <f t="shared" ca="1" si="477"/>
        <v>0</v>
      </c>
    </row>
    <row r="58" spans="1:9" x14ac:dyDescent="0.3">
      <c r="A58" s="117">
        <f t="shared" si="473"/>
        <v>3</v>
      </c>
      <c r="B58" s="117">
        <v>2</v>
      </c>
      <c r="C58" s="117"/>
      <c r="D58" s="117" t="str">
        <f t="shared" ca="1" si="474"/>
        <v/>
      </c>
      <c r="E58" s="117" t="str">
        <f t="shared" ca="1" si="475"/>
        <v/>
      </c>
      <c r="F58" s="117" t="str">
        <f t="shared" ca="1" si="476"/>
        <v xml:space="preserve"> </v>
      </c>
      <c r="G58" s="117">
        <v>27</v>
      </c>
      <c r="H58" s="122"/>
      <c r="I58" s="117">
        <f t="shared" ca="1" si="477"/>
        <v>0</v>
      </c>
    </row>
    <row r="59" spans="1:9" x14ac:dyDescent="0.3">
      <c r="A59" s="117">
        <f t="shared" si="473"/>
        <v>3</v>
      </c>
      <c r="B59" s="117">
        <v>3</v>
      </c>
      <c r="C59" s="117"/>
      <c r="D59" s="117" t="str">
        <f t="shared" ca="1" si="474"/>
        <v/>
      </c>
      <c r="E59" s="117" t="str">
        <f t="shared" ca="1" si="475"/>
        <v/>
      </c>
      <c r="F59" s="117" t="str">
        <f t="shared" ca="1" si="476"/>
        <v xml:space="preserve"> </v>
      </c>
      <c r="G59" s="117">
        <v>28</v>
      </c>
      <c r="H59" s="122"/>
      <c r="I59" s="117">
        <f t="shared" ca="1" si="477"/>
        <v>0</v>
      </c>
    </row>
    <row r="60" spans="1:9" x14ac:dyDescent="0.3">
      <c r="A60" s="117">
        <f t="shared" si="473"/>
        <v>3</v>
      </c>
      <c r="B60" s="117">
        <v>4</v>
      </c>
      <c r="C60" s="117"/>
      <c r="D60" s="117" t="str">
        <f t="shared" ca="1" si="474"/>
        <v/>
      </c>
      <c r="E60" s="117" t="str">
        <f t="shared" ca="1" si="475"/>
        <v/>
      </c>
      <c r="F60" s="117" t="str">
        <f t="shared" ca="1" si="476"/>
        <v xml:space="preserve"> </v>
      </c>
      <c r="G60" s="117">
        <v>29</v>
      </c>
      <c r="H60" s="122"/>
      <c r="I60" s="117">
        <f t="shared" ca="1" si="477"/>
        <v>0</v>
      </c>
    </row>
    <row r="61" spans="1:9" x14ac:dyDescent="0.3">
      <c r="A61" s="117">
        <f t="shared" si="473"/>
        <v>3</v>
      </c>
      <c r="B61" s="117">
        <v>5</v>
      </c>
      <c r="C61" s="117"/>
      <c r="D61" s="117" t="str">
        <f t="shared" ca="1" si="474"/>
        <v/>
      </c>
      <c r="E61" s="117" t="str">
        <f t="shared" ca="1" si="475"/>
        <v/>
      </c>
      <c r="F61" s="117" t="str">
        <f t="shared" ca="1" si="476"/>
        <v xml:space="preserve"> </v>
      </c>
      <c r="G61" s="117">
        <v>30</v>
      </c>
      <c r="H61" s="122"/>
      <c r="I61" s="117">
        <f t="shared" ca="1" si="477"/>
        <v>0</v>
      </c>
    </row>
    <row r="62" spans="1:9" x14ac:dyDescent="0.3">
      <c r="A62" s="117">
        <f t="shared" si="473"/>
        <v>3</v>
      </c>
      <c r="B62" s="117">
        <v>6</v>
      </c>
      <c r="C62" s="117"/>
      <c r="D62" s="117" t="str">
        <f t="shared" ca="1" si="474"/>
        <v/>
      </c>
      <c r="E62" s="117" t="str">
        <f t="shared" ca="1" si="475"/>
        <v/>
      </c>
      <c r="F62" s="117" t="str">
        <f t="shared" ca="1" si="476"/>
        <v xml:space="preserve"> </v>
      </c>
      <c r="G62" s="117">
        <v>31</v>
      </c>
      <c r="H62" s="122"/>
      <c r="I62" s="117">
        <f t="shared" ca="1" si="477"/>
        <v>0</v>
      </c>
    </row>
    <row r="63" spans="1:9" x14ac:dyDescent="0.3">
      <c r="A63" s="117">
        <f t="shared" si="473"/>
        <v>3</v>
      </c>
      <c r="B63" s="117">
        <v>7</v>
      </c>
      <c r="C63" s="117"/>
      <c r="D63" s="117" t="str">
        <f t="shared" ca="1" si="474"/>
        <v/>
      </c>
      <c r="E63" s="117" t="str">
        <f t="shared" ca="1" si="475"/>
        <v/>
      </c>
      <c r="F63" s="117" t="str">
        <f t="shared" ca="1" si="476"/>
        <v xml:space="preserve"> </v>
      </c>
      <c r="G63" s="117">
        <v>32</v>
      </c>
      <c r="H63" s="122"/>
      <c r="I63" s="117">
        <f t="shared" ca="1" si="477"/>
        <v>0</v>
      </c>
    </row>
    <row r="64" spans="1:9" x14ac:dyDescent="0.3">
      <c r="A64" s="117">
        <f t="shared" si="473"/>
        <v>3</v>
      </c>
      <c r="B64" s="117">
        <v>8</v>
      </c>
      <c r="C64" s="117"/>
      <c r="D64" s="117" t="str">
        <f t="shared" ca="1" si="474"/>
        <v/>
      </c>
      <c r="E64" s="117" t="str">
        <f t="shared" ca="1" si="475"/>
        <v/>
      </c>
      <c r="F64" s="117" t="str">
        <f t="shared" ca="1" si="476"/>
        <v xml:space="preserve"> </v>
      </c>
      <c r="G64" s="117">
        <v>33</v>
      </c>
      <c r="H64" s="122"/>
      <c r="I64" s="117">
        <f t="shared" ca="1" si="477"/>
        <v>0</v>
      </c>
    </row>
    <row r="65" spans="1:9" x14ac:dyDescent="0.3">
      <c r="A65" s="117">
        <f t="shared" si="473"/>
        <v>3</v>
      </c>
      <c r="B65" s="117">
        <v>9</v>
      </c>
      <c r="C65" s="117"/>
      <c r="D65" s="117" t="str">
        <f t="shared" ca="1" si="474"/>
        <v/>
      </c>
      <c r="E65" s="117" t="str">
        <f t="shared" ca="1" si="475"/>
        <v/>
      </c>
      <c r="F65" s="117" t="str">
        <f t="shared" ca="1" si="476"/>
        <v xml:space="preserve"> </v>
      </c>
      <c r="G65" s="117">
        <v>34</v>
      </c>
      <c r="H65" s="122"/>
      <c r="I65" s="117">
        <f t="shared" ca="1" si="477"/>
        <v>0</v>
      </c>
    </row>
    <row r="66" spans="1:9" x14ac:dyDescent="0.3">
      <c r="A66" s="117">
        <f t="shared" si="473"/>
        <v>3</v>
      </c>
      <c r="B66" s="117">
        <v>10</v>
      </c>
      <c r="C66" s="117"/>
      <c r="D66" s="117" t="str">
        <f t="shared" ca="1" si="474"/>
        <v/>
      </c>
      <c r="E66" s="117" t="str">
        <f t="shared" ca="1" si="475"/>
        <v/>
      </c>
      <c r="F66" s="117" t="str">
        <f t="shared" ca="1" si="476"/>
        <v xml:space="preserve"> </v>
      </c>
      <c r="G66" s="117">
        <v>35</v>
      </c>
      <c r="H66" s="122"/>
      <c r="I66" s="117">
        <f t="shared" ca="1" si="477"/>
        <v>0</v>
      </c>
    </row>
    <row r="67" spans="1:9" x14ac:dyDescent="0.3">
      <c r="A67" s="117">
        <f t="shared" si="473"/>
        <v>3</v>
      </c>
      <c r="B67" s="117">
        <v>11</v>
      </c>
      <c r="C67" s="117"/>
      <c r="D67" s="117" t="str">
        <f t="shared" ca="1" si="474"/>
        <v/>
      </c>
      <c r="E67" s="117" t="str">
        <f t="shared" ca="1" si="475"/>
        <v/>
      </c>
      <c r="F67" s="117" t="str">
        <f t="shared" ca="1" si="476"/>
        <v xml:space="preserve"> </v>
      </c>
      <c r="G67" s="117">
        <v>36</v>
      </c>
      <c r="H67" s="122"/>
      <c r="I67" s="117">
        <f t="shared" ca="1" si="477"/>
        <v>0</v>
      </c>
    </row>
    <row r="68" spans="1:9" x14ac:dyDescent="0.3">
      <c r="A68" s="117">
        <f t="shared" si="473"/>
        <v>3</v>
      </c>
      <c r="B68" s="117">
        <v>12</v>
      </c>
      <c r="C68" s="117"/>
      <c r="D68" s="117" t="str">
        <f t="shared" ca="1" si="474"/>
        <v/>
      </c>
      <c r="E68" s="117" t="str">
        <f t="shared" ca="1" si="475"/>
        <v/>
      </c>
      <c r="F68" s="117" t="str">
        <f t="shared" ca="1" si="476"/>
        <v xml:space="preserve"> </v>
      </c>
      <c r="G68" s="117">
        <v>37</v>
      </c>
      <c r="H68" s="122"/>
      <c r="I68" s="117">
        <f t="shared" ca="1" si="477"/>
        <v>0</v>
      </c>
    </row>
    <row r="69" spans="1:9" x14ac:dyDescent="0.3">
      <c r="A69" s="117">
        <f t="shared" si="473"/>
        <v>3</v>
      </c>
      <c r="B69" s="117">
        <v>13</v>
      </c>
      <c r="C69" s="117"/>
      <c r="D69" s="117" t="str">
        <f t="shared" ca="1" si="474"/>
        <v/>
      </c>
      <c r="E69" s="117" t="str">
        <f t="shared" ca="1" si="475"/>
        <v/>
      </c>
      <c r="F69" s="117" t="str">
        <f t="shared" ca="1" si="476"/>
        <v xml:space="preserve"> </v>
      </c>
      <c r="G69" s="117">
        <v>38</v>
      </c>
      <c r="H69" s="122"/>
      <c r="I69" s="117">
        <f t="shared" ca="1" si="477"/>
        <v>0</v>
      </c>
    </row>
    <row r="70" spans="1:9" x14ac:dyDescent="0.3">
      <c r="A70" s="117">
        <f t="shared" si="473"/>
        <v>3</v>
      </c>
      <c r="B70" s="117">
        <v>14</v>
      </c>
      <c r="C70" s="117"/>
      <c r="D70" s="117" t="str">
        <f t="shared" ca="1" si="474"/>
        <v/>
      </c>
      <c r="E70" s="117" t="str">
        <f t="shared" ca="1" si="475"/>
        <v/>
      </c>
      <c r="F70" s="117" t="str">
        <f t="shared" ca="1" si="476"/>
        <v xml:space="preserve"> </v>
      </c>
      <c r="G70" s="117">
        <v>39</v>
      </c>
      <c r="H70" s="122"/>
      <c r="I70" s="117">
        <f t="shared" ca="1" si="477"/>
        <v>0</v>
      </c>
    </row>
    <row r="71" spans="1:9" x14ac:dyDescent="0.3">
      <c r="A71" s="117">
        <f t="shared" si="473"/>
        <v>3</v>
      </c>
      <c r="B71" s="117">
        <v>15</v>
      </c>
      <c r="C71" s="117"/>
      <c r="D71" s="117" t="str">
        <f t="shared" ca="1" si="474"/>
        <v/>
      </c>
      <c r="E71" s="117" t="str">
        <f t="shared" ca="1" si="475"/>
        <v/>
      </c>
      <c r="F71" s="117" t="str">
        <f t="shared" ca="1" si="476"/>
        <v xml:space="preserve"> </v>
      </c>
      <c r="G71" s="117">
        <v>40</v>
      </c>
      <c r="H71" s="122"/>
      <c r="I71" s="117">
        <f t="shared" ca="1" si="477"/>
        <v>0</v>
      </c>
    </row>
    <row r="72" spans="1:9" x14ac:dyDescent="0.3">
      <c r="A72" s="117">
        <f t="shared" si="473"/>
        <v>3</v>
      </c>
      <c r="B72" s="117">
        <v>16</v>
      </c>
      <c r="C72" s="117"/>
      <c r="D72" s="117" t="str">
        <f t="shared" ca="1" si="474"/>
        <v/>
      </c>
      <c r="E72" s="117" t="str">
        <f t="shared" ca="1" si="475"/>
        <v/>
      </c>
      <c r="F72" s="117" t="str">
        <f t="shared" ca="1" si="476"/>
        <v xml:space="preserve"> </v>
      </c>
      <c r="G72" s="117">
        <v>41</v>
      </c>
      <c r="H72" s="122"/>
      <c r="I72" s="117">
        <f t="shared" ca="1" si="477"/>
        <v>0</v>
      </c>
    </row>
    <row r="73" spans="1:9" x14ac:dyDescent="0.3">
      <c r="A73" s="117">
        <f t="shared" si="473"/>
        <v>3</v>
      </c>
      <c r="B73" s="117">
        <v>17</v>
      </c>
      <c r="C73" s="117"/>
      <c r="D73" s="117" t="str">
        <f t="shared" ca="1" si="474"/>
        <v/>
      </c>
      <c r="E73" s="117" t="str">
        <f t="shared" ca="1" si="475"/>
        <v/>
      </c>
      <c r="F73" s="117" t="str">
        <f t="shared" ca="1" si="476"/>
        <v xml:space="preserve"> </v>
      </c>
      <c r="G73" s="117">
        <v>42</v>
      </c>
      <c r="H73" s="122"/>
      <c r="I73" s="117">
        <f t="shared" ca="1" si="477"/>
        <v>0</v>
      </c>
    </row>
    <row r="74" spans="1:9" x14ac:dyDescent="0.3">
      <c r="A74" s="117">
        <f t="shared" si="473"/>
        <v>3</v>
      </c>
      <c r="B74" s="117">
        <v>18</v>
      </c>
      <c r="C74" s="117"/>
      <c r="D74" s="117" t="str">
        <f t="shared" ca="1" si="474"/>
        <v/>
      </c>
      <c r="E74" s="117" t="str">
        <f t="shared" ca="1" si="475"/>
        <v/>
      </c>
      <c r="F74" s="117" t="str">
        <f t="shared" ca="1" si="476"/>
        <v xml:space="preserve"> </v>
      </c>
      <c r="G74" s="117">
        <v>43</v>
      </c>
      <c r="H74" s="122"/>
      <c r="I74" s="117">
        <f t="shared" ca="1" si="477"/>
        <v>0</v>
      </c>
    </row>
    <row r="75" spans="1:9" x14ac:dyDescent="0.3">
      <c r="A75" s="117">
        <f t="shared" si="473"/>
        <v>3</v>
      </c>
      <c r="B75" s="117">
        <v>19</v>
      </c>
      <c r="C75" s="117"/>
      <c r="D75" s="117" t="str">
        <f t="shared" ca="1" si="474"/>
        <v/>
      </c>
      <c r="E75" s="117" t="str">
        <f t="shared" ca="1" si="475"/>
        <v/>
      </c>
      <c r="F75" s="117" t="str">
        <f t="shared" ca="1" si="476"/>
        <v xml:space="preserve"> </v>
      </c>
      <c r="G75" s="117">
        <v>44</v>
      </c>
      <c r="H75" s="122"/>
      <c r="I75" s="117">
        <f t="shared" ca="1" si="477"/>
        <v>0</v>
      </c>
    </row>
    <row r="76" spans="1:9" x14ac:dyDescent="0.3">
      <c r="A76" s="117">
        <f t="shared" si="473"/>
        <v>3</v>
      </c>
      <c r="B76" s="117">
        <v>20</v>
      </c>
      <c r="C76" s="117"/>
      <c r="D76" s="117" t="str">
        <f t="shared" ca="1" si="474"/>
        <v/>
      </c>
      <c r="E76" s="117" t="str">
        <f t="shared" ca="1" si="475"/>
        <v/>
      </c>
      <c r="F76" s="117" t="str">
        <f t="shared" ca="1" si="476"/>
        <v xml:space="preserve"> </v>
      </c>
      <c r="G76" s="117">
        <v>45</v>
      </c>
      <c r="H76" s="122"/>
      <c r="I76" s="117">
        <f t="shared" ca="1" si="477"/>
        <v>0</v>
      </c>
    </row>
    <row r="77" spans="1:9" x14ac:dyDescent="0.3">
      <c r="A77" s="117">
        <f t="shared" si="473"/>
        <v>3</v>
      </c>
      <c r="B77" s="117">
        <v>21</v>
      </c>
      <c r="C77" s="117"/>
      <c r="D77" s="117" t="str">
        <f t="shared" ca="1" si="474"/>
        <v/>
      </c>
      <c r="E77" s="117" t="str">
        <f t="shared" ca="1" si="475"/>
        <v/>
      </c>
      <c r="F77" s="117" t="str">
        <f t="shared" ca="1" si="476"/>
        <v xml:space="preserve"> </v>
      </c>
      <c r="G77" s="117">
        <v>46</v>
      </c>
      <c r="H77" s="122"/>
      <c r="I77" s="117">
        <f t="shared" ca="1" si="477"/>
        <v>0</v>
      </c>
    </row>
    <row r="78" spans="1:9" x14ac:dyDescent="0.3">
      <c r="A78" s="117">
        <f t="shared" si="473"/>
        <v>3</v>
      </c>
      <c r="B78" s="117">
        <v>22</v>
      </c>
      <c r="C78" s="117"/>
      <c r="D78" s="117" t="str">
        <f t="shared" ca="1" si="474"/>
        <v/>
      </c>
      <c r="E78" s="117" t="str">
        <f t="shared" ca="1" si="475"/>
        <v/>
      </c>
      <c r="F78" s="117" t="str">
        <f t="shared" ca="1" si="476"/>
        <v xml:space="preserve"> </v>
      </c>
      <c r="G78" s="117">
        <v>47</v>
      </c>
      <c r="H78" s="122"/>
      <c r="I78" s="117">
        <f t="shared" ca="1" si="477"/>
        <v>0</v>
      </c>
    </row>
    <row r="79" spans="1:9" x14ac:dyDescent="0.3">
      <c r="A79" s="117">
        <f t="shared" si="473"/>
        <v>3</v>
      </c>
      <c r="B79" s="117">
        <v>23</v>
      </c>
      <c r="C79" s="117"/>
      <c r="D79" s="117" t="str">
        <f t="shared" ca="1" si="474"/>
        <v/>
      </c>
      <c r="E79" s="117" t="str">
        <f t="shared" ca="1" si="475"/>
        <v/>
      </c>
      <c r="F79" s="117" t="str">
        <f t="shared" ca="1" si="476"/>
        <v xml:space="preserve"> </v>
      </c>
      <c r="G79" s="117">
        <v>48</v>
      </c>
      <c r="H79" s="122"/>
      <c r="I79" s="117">
        <f t="shared" ca="1" si="477"/>
        <v>0</v>
      </c>
    </row>
    <row r="80" spans="1:9" x14ac:dyDescent="0.3">
      <c r="A80" s="117">
        <f t="shared" si="473"/>
        <v>3</v>
      </c>
      <c r="B80" s="117">
        <v>24</v>
      </c>
      <c r="C80" s="117"/>
      <c r="D80" s="117" t="str">
        <f t="shared" ca="1" si="474"/>
        <v/>
      </c>
      <c r="E80" s="117" t="str">
        <f t="shared" ca="1" si="475"/>
        <v/>
      </c>
      <c r="F80" s="117" t="str">
        <f t="shared" ca="1" si="476"/>
        <v xml:space="preserve"> </v>
      </c>
      <c r="G80" s="117">
        <v>49</v>
      </c>
      <c r="H80" s="122"/>
      <c r="I80" s="117">
        <f t="shared" ca="1" si="477"/>
        <v>0</v>
      </c>
    </row>
    <row r="81" spans="1:9" x14ac:dyDescent="0.3">
      <c r="A81" s="117">
        <f t="shared" si="473"/>
        <v>3</v>
      </c>
      <c r="B81" s="117">
        <v>25</v>
      </c>
      <c r="C81" s="117"/>
      <c r="D81" s="117" t="str">
        <f t="shared" ca="1" si="474"/>
        <v/>
      </c>
      <c r="E81" s="117" t="str">
        <f t="shared" ca="1" si="475"/>
        <v/>
      </c>
      <c r="F81" s="117" t="str">
        <f t="shared" ca="1" si="476"/>
        <v xml:space="preserve"> </v>
      </c>
      <c r="G81" s="117">
        <v>50</v>
      </c>
      <c r="H81" s="122"/>
      <c r="I81" s="117">
        <f t="shared" ca="1" si="477"/>
        <v>0</v>
      </c>
    </row>
    <row r="82" spans="1:9" x14ac:dyDescent="0.3">
      <c r="A82" s="117">
        <f t="shared" si="473"/>
        <v>5</v>
      </c>
      <c r="B82" s="117">
        <v>1</v>
      </c>
      <c r="C82" s="117"/>
      <c r="D82" s="117" t="str">
        <f t="shared" ca="1" si="474"/>
        <v/>
      </c>
      <c r="E82" s="117" t="str">
        <f t="shared" ca="1" si="475"/>
        <v/>
      </c>
      <c r="F82" s="117" t="str">
        <f t="shared" ca="1" si="476"/>
        <v xml:space="preserve"> </v>
      </c>
      <c r="G82" s="117">
        <v>51</v>
      </c>
      <c r="H82" s="122"/>
      <c r="I82" s="117">
        <f t="shared" ca="1" si="477"/>
        <v>0</v>
      </c>
    </row>
    <row r="83" spans="1:9" x14ac:dyDescent="0.3">
      <c r="A83" s="117">
        <f t="shared" si="473"/>
        <v>5</v>
      </c>
      <c r="B83" s="117">
        <v>2</v>
      </c>
      <c r="C83" s="117"/>
      <c r="D83" s="117" t="str">
        <f t="shared" ca="1" si="474"/>
        <v/>
      </c>
      <c r="E83" s="117" t="str">
        <f t="shared" ca="1" si="475"/>
        <v/>
      </c>
      <c r="F83" s="117" t="str">
        <f t="shared" ca="1" si="476"/>
        <v xml:space="preserve"> </v>
      </c>
      <c r="G83" s="117">
        <v>52</v>
      </c>
      <c r="H83" s="122"/>
      <c r="I83" s="117">
        <f t="shared" ca="1" si="477"/>
        <v>0</v>
      </c>
    </row>
    <row r="84" spans="1:9" x14ac:dyDescent="0.3">
      <c r="A84" s="117">
        <f t="shared" si="473"/>
        <v>5</v>
      </c>
      <c r="B84" s="117">
        <v>3</v>
      </c>
      <c r="C84" s="117"/>
      <c r="D84" s="117" t="str">
        <f t="shared" ca="1" si="474"/>
        <v/>
      </c>
      <c r="E84" s="117" t="str">
        <f t="shared" ca="1" si="475"/>
        <v/>
      </c>
      <c r="F84" s="117" t="str">
        <f t="shared" ca="1" si="476"/>
        <v xml:space="preserve"> </v>
      </c>
      <c r="G84" s="117">
        <v>53</v>
      </c>
      <c r="H84" s="122"/>
      <c r="I84" s="117">
        <f t="shared" ca="1" si="477"/>
        <v>0</v>
      </c>
    </row>
    <row r="85" spans="1:9" x14ac:dyDescent="0.3">
      <c r="A85" s="117">
        <f t="shared" si="473"/>
        <v>5</v>
      </c>
      <c r="B85" s="117">
        <v>4</v>
      </c>
      <c r="C85" s="117"/>
      <c r="D85" s="117" t="str">
        <f t="shared" ca="1" si="474"/>
        <v/>
      </c>
      <c r="E85" s="117" t="str">
        <f t="shared" ca="1" si="475"/>
        <v/>
      </c>
      <c r="F85" s="117" t="str">
        <f t="shared" ca="1" si="476"/>
        <v xml:space="preserve"> </v>
      </c>
      <c r="G85" s="117">
        <v>54</v>
      </c>
      <c r="H85" s="122"/>
      <c r="I85" s="117">
        <f t="shared" ca="1" si="477"/>
        <v>0</v>
      </c>
    </row>
    <row r="86" spans="1:9" x14ac:dyDescent="0.3">
      <c r="A86" s="117">
        <f t="shared" si="473"/>
        <v>5</v>
      </c>
      <c r="B86" s="117">
        <v>5</v>
      </c>
      <c r="C86" s="117"/>
      <c r="D86" s="117" t="str">
        <f t="shared" ca="1" si="474"/>
        <v/>
      </c>
      <c r="E86" s="117" t="str">
        <f t="shared" ca="1" si="475"/>
        <v/>
      </c>
      <c r="F86" s="117" t="str">
        <f t="shared" ca="1" si="476"/>
        <v xml:space="preserve"> </v>
      </c>
      <c r="G86" s="117">
        <v>55</v>
      </c>
      <c r="H86" s="122"/>
      <c r="I86" s="117">
        <f t="shared" ca="1" si="477"/>
        <v>0</v>
      </c>
    </row>
    <row r="87" spans="1:9" x14ac:dyDescent="0.3">
      <c r="A87" s="117">
        <f t="shared" si="473"/>
        <v>5</v>
      </c>
      <c r="B87" s="117">
        <v>6</v>
      </c>
      <c r="C87" s="117"/>
      <c r="D87" s="117" t="str">
        <f t="shared" ca="1" si="474"/>
        <v/>
      </c>
      <c r="E87" s="117" t="str">
        <f t="shared" ca="1" si="475"/>
        <v/>
      </c>
      <c r="F87" s="117" t="str">
        <f t="shared" ca="1" si="476"/>
        <v xml:space="preserve"> </v>
      </c>
      <c r="G87" s="117">
        <v>56</v>
      </c>
      <c r="H87" s="122"/>
      <c r="I87" s="117">
        <f t="shared" ca="1" si="477"/>
        <v>0</v>
      </c>
    </row>
    <row r="88" spans="1:9" x14ac:dyDescent="0.3">
      <c r="A88" s="117">
        <f t="shared" si="473"/>
        <v>5</v>
      </c>
      <c r="B88" s="117">
        <v>7</v>
      </c>
      <c r="C88" s="117"/>
      <c r="D88" s="117" t="str">
        <f t="shared" ca="1" si="474"/>
        <v/>
      </c>
      <c r="E88" s="117" t="str">
        <f t="shared" ca="1" si="475"/>
        <v/>
      </c>
      <c r="F88" s="117" t="str">
        <f t="shared" ca="1" si="476"/>
        <v xml:space="preserve"> </v>
      </c>
      <c r="G88" s="117">
        <v>57</v>
      </c>
      <c r="H88" s="122"/>
      <c r="I88" s="117">
        <f t="shared" ca="1" si="477"/>
        <v>0</v>
      </c>
    </row>
    <row r="89" spans="1:9" x14ac:dyDescent="0.3">
      <c r="A89" s="117">
        <f t="shared" si="473"/>
        <v>5</v>
      </c>
      <c r="B89" s="117">
        <v>8</v>
      </c>
      <c r="C89" s="117"/>
      <c r="D89" s="117" t="str">
        <f t="shared" ca="1" si="474"/>
        <v/>
      </c>
      <c r="E89" s="117" t="str">
        <f t="shared" ca="1" si="475"/>
        <v/>
      </c>
      <c r="F89" s="117" t="str">
        <f t="shared" ca="1" si="476"/>
        <v xml:space="preserve"> </v>
      </c>
      <c r="G89" s="117">
        <v>58</v>
      </c>
      <c r="H89" s="122"/>
      <c r="I89" s="117">
        <f t="shared" ca="1" si="477"/>
        <v>0</v>
      </c>
    </row>
    <row r="90" spans="1:9" x14ac:dyDescent="0.3">
      <c r="A90" s="117">
        <f t="shared" si="473"/>
        <v>5</v>
      </c>
      <c r="B90" s="117">
        <v>9</v>
      </c>
      <c r="C90" s="117"/>
      <c r="D90" s="117" t="str">
        <f t="shared" ca="1" si="474"/>
        <v/>
      </c>
      <c r="E90" s="117" t="str">
        <f t="shared" ca="1" si="475"/>
        <v/>
      </c>
      <c r="F90" s="117" t="str">
        <f t="shared" ca="1" si="476"/>
        <v xml:space="preserve"> </v>
      </c>
      <c r="G90" s="117">
        <v>59</v>
      </c>
      <c r="H90" s="122"/>
      <c r="I90" s="117">
        <f t="shared" ca="1" si="477"/>
        <v>0</v>
      </c>
    </row>
    <row r="91" spans="1:9" x14ac:dyDescent="0.3">
      <c r="A91" s="117">
        <f t="shared" si="473"/>
        <v>5</v>
      </c>
      <c r="B91" s="117">
        <v>10</v>
      </c>
      <c r="C91" s="117"/>
      <c r="D91" s="117" t="str">
        <f t="shared" ca="1" si="474"/>
        <v/>
      </c>
      <c r="E91" s="117" t="str">
        <f t="shared" ca="1" si="475"/>
        <v/>
      </c>
      <c r="F91" s="117" t="str">
        <f t="shared" ca="1" si="476"/>
        <v xml:space="preserve"> </v>
      </c>
      <c r="G91" s="117">
        <v>60</v>
      </c>
      <c r="H91" s="122"/>
      <c r="I91" s="117">
        <f t="shared" ca="1" si="477"/>
        <v>0</v>
      </c>
    </row>
    <row r="92" spans="1:9" x14ac:dyDescent="0.3">
      <c r="A92" s="117">
        <f t="shared" si="473"/>
        <v>5</v>
      </c>
      <c r="B92" s="117">
        <v>11</v>
      </c>
      <c r="C92" s="117"/>
      <c r="D92" s="117" t="str">
        <f t="shared" ca="1" si="474"/>
        <v/>
      </c>
      <c r="E92" s="117" t="str">
        <f t="shared" ca="1" si="475"/>
        <v/>
      </c>
      <c r="F92" s="117" t="str">
        <f t="shared" ca="1" si="476"/>
        <v xml:space="preserve"> </v>
      </c>
      <c r="G92" s="117">
        <v>61</v>
      </c>
      <c r="H92" s="122"/>
      <c r="I92" s="117">
        <f t="shared" ca="1" si="477"/>
        <v>0</v>
      </c>
    </row>
    <row r="93" spans="1:9" x14ac:dyDescent="0.3">
      <c r="A93" s="117">
        <f t="shared" si="473"/>
        <v>5</v>
      </c>
      <c r="B93" s="117">
        <v>12</v>
      </c>
      <c r="C93" s="117"/>
      <c r="D93" s="117" t="str">
        <f t="shared" ca="1" si="474"/>
        <v/>
      </c>
      <c r="E93" s="117" t="str">
        <f t="shared" ca="1" si="475"/>
        <v/>
      </c>
      <c r="F93" s="117" t="str">
        <f t="shared" ca="1" si="476"/>
        <v xml:space="preserve"> </v>
      </c>
      <c r="G93" s="117">
        <v>62</v>
      </c>
      <c r="H93" s="122"/>
      <c r="I93" s="117">
        <f t="shared" ca="1" si="477"/>
        <v>0</v>
      </c>
    </row>
    <row r="94" spans="1:9" x14ac:dyDescent="0.3">
      <c r="A94" s="117">
        <f t="shared" si="473"/>
        <v>5</v>
      </c>
      <c r="B94" s="117">
        <v>13</v>
      </c>
      <c r="C94" s="117"/>
      <c r="D94" s="117" t="str">
        <f t="shared" ca="1" si="474"/>
        <v/>
      </c>
      <c r="E94" s="117" t="str">
        <f t="shared" ca="1" si="475"/>
        <v/>
      </c>
      <c r="F94" s="117" t="str">
        <f t="shared" ca="1" si="476"/>
        <v xml:space="preserve"> </v>
      </c>
      <c r="G94" s="117">
        <v>63</v>
      </c>
      <c r="H94" s="122"/>
      <c r="I94" s="117">
        <f t="shared" ca="1" si="477"/>
        <v>0</v>
      </c>
    </row>
    <row r="95" spans="1:9" x14ac:dyDescent="0.3">
      <c r="A95" s="117">
        <f t="shared" si="473"/>
        <v>5</v>
      </c>
      <c r="B95" s="117">
        <v>14</v>
      </c>
      <c r="C95" s="117"/>
      <c r="D95" s="117" t="str">
        <f t="shared" ca="1" si="474"/>
        <v/>
      </c>
      <c r="E95" s="117" t="str">
        <f t="shared" ca="1" si="475"/>
        <v/>
      </c>
      <c r="F95" s="117" t="str">
        <f t="shared" ca="1" si="476"/>
        <v xml:space="preserve"> </v>
      </c>
      <c r="G95" s="117">
        <v>64</v>
      </c>
      <c r="H95" s="122"/>
      <c r="I95" s="117">
        <f t="shared" ca="1" si="477"/>
        <v>0</v>
      </c>
    </row>
    <row r="96" spans="1:9" x14ac:dyDescent="0.3">
      <c r="A96" s="117">
        <f t="shared" si="473"/>
        <v>5</v>
      </c>
      <c r="B96" s="117">
        <v>15</v>
      </c>
      <c r="C96" s="117"/>
      <c r="D96" s="117" t="str">
        <f t="shared" ca="1" si="474"/>
        <v/>
      </c>
      <c r="E96" s="117" t="str">
        <f t="shared" ca="1" si="475"/>
        <v/>
      </c>
      <c r="F96" s="117" t="str">
        <f t="shared" ca="1" si="476"/>
        <v xml:space="preserve"> </v>
      </c>
      <c r="G96" s="117">
        <v>65</v>
      </c>
      <c r="H96" s="122"/>
      <c r="I96" s="117">
        <f t="shared" ca="1" si="477"/>
        <v>0</v>
      </c>
    </row>
    <row r="97" spans="1:9" x14ac:dyDescent="0.3">
      <c r="A97" s="117">
        <f t="shared" ref="A97:A106" si="478">IF(B96&gt;B97,A96+2,A96)</f>
        <v>5</v>
      </c>
      <c r="B97" s="117">
        <v>16</v>
      </c>
      <c r="C97" s="117"/>
      <c r="D97" s="117" t="str">
        <f t="shared" ref="D97:D160" ca="1" si="479">TRIM(HLOOKUP(A97,$B$3:$AO$29,B97+2,0))</f>
        <v/>
      </c>
      <c r="E97" s="117" t="str">
        <f t="shared" ref="E97:E160" ca="1" si="480">IF(HLOOKUP(A97+1,$B$3:$AO$29,B97+2,0)=0,"",HLOOKUP(A97+1,$B$3:$AO$29,B97+2,0))</f>
        <v/>
      </c>
      <c r="F97" s="117" t="str">
        <f t="shared" ref="F97:F160" ca="1" si="481">CONCATENATE(D97," ",E97)</f>
        <v xml:space="preserve"> </v>
      </c>
      <c r="G97" s="117">
        <v>66</v>
      </c>
      <c r="H97" s="122"/>
      <c r="I97" s="117">
        <f t="shared" ca="1" si="477"/>
        <v>0</v>
      </c>
    </row>
    <row r="98" spans="1:9" x14ac:dyDescent="0.3">
      <c r="A98" s="117">
        <f t="shared" si="478"/>
        <v>5</v>
      </c>
      <c r="B98" s="117">
        <v>17</v>
      </c>
      <c r="C98" s="117"/>
      <c r="D98" s="117" t="str">
        <f t="shared" ca="1" si="479"/>
        <v/>
      </c>
      <c r="E98" s="117" t="str">
        <f t="shared" ca="1" si="480"/>
        <v/>
      </c>
      <c r="F98" s="117" t="str">
        <f t="shared" ca="1" si="481"/>
        <v xml:space="preserve"> </v>
      </c>
      <c r="G98" s="117">
        <v>67</v>
      </c>
      <c r="H98" s="122"/>
      <c r="I98" s="117">
        <f t="shared" ref="I98:I161" ca="1" si="482">COUNTIF($F$32:$F$531,H98)</f>
        <v>0</v>
      </c>
    </row>
    <row r="99" spans="1:9" x14ac:dyDescent="0.3">
      <c r="A99" s="117">
        <f t="shared" si="478"/>
        <v>5</v>
      </c>
      <c r="B99" s="117">
        <v>18</v>
      </c>
      <c r="C99" s="117"/>
      <c r="D99" s="117" t="str">
        <f t="shared" ca="1" si="479"/>
        <v/>
      </c>
      <c r="E99" s="117" t="str">
        <f t="shared" ca="1" si="480"/>
        <v/>
      </c>
      <c r="F99" s="117" t="str">
        <f t="shared" ca="1" si="481"/>
        <v xml:space="preserve"> </v>
      </c>
      <c r="G99" s="117">
        <v>68</v>
      </c>
      <c r="H99" s="122"/>
      <c r="I99" s="117">
        <f t="shared" ca="1" si="482"/>
        <v>0</v>
      </c>
    </row>
    <row r="100" spans="1:9" x14ac:dyDescent="0.3">
      <c r="A100" s="117">
        <f t="shared" si="478"/>
        <v>5</v>
      </c>
      <c r="B100" s="117">
        <v>19</v>
      </c>
      <c r="C100" s="117"/>
      <c r="D100" s="117" t="str">
        <f t="shared" ca="1" si="479"/>
        <v/>
      </c>
      <c r="E100" s="117" t="str">
        <f t="shared" ca="1" si="480"/>
        <v/>
      </c>
      <c r="F100" s="117" t="str">
        <f t="shared" ca="1" si="481"/>
        <v xml:space="preserve"> </v>
      </c>
      <c r="G100" s="117">
        <v>69</v>
      </c>
      <c r="H100" s="122"/>
      <c r="I100" s="117">
        <f t="shared" ca="1" si="482"/>
        <v>0</v>
      </c>
    </row>
    <row r="101" spans="1:9" x14ac:dyDescent="0.3">
      <c r="A101" s="117">
        <f t="shared" si="478"/>
        <v>5</v>
      </c>
      <c r="B101" s="117">
        <v>20</v>
      </c>
      <c r="C101" s="117"/>
      <c r="D101" s="117" t="str">
        <f t="shared" ca="1" si="479"/>
        <v/>
      </c>
      <c r="E101" s="117" t="str">
        <f t="shared" ca="1" si="480"/>
        <v/>
      </c>
      <c r="F101" s="117" t="str">
        <f t="shared" ca="1" si="481"/>
        <v xml:space="preserve"> </v>
      </c>
      <c r="G101" s="117">
        <v>70</v>
      </c>
      <c r="H101" s="122"/>
      <c r="I101" s="117">
        <f t="shared" ca="1" si="482"/>
        <v>0</v>
      </c>
    </row>
    <row r="102" spans="1:9" x14ac:dyDescent="0.3">
      <c r="A102" s="117">
        <f t="shared" si="478"/>
        <v>5</v>
      </c>
      <c r="B102" s="117">
        <v>21</v>
      </c>
      <c r="C102" s="117"/>
      <c r="D102" s="117" t="str">
        <f t="shared" ca="1" si="479"/>
        <v/>
      </c>
      <c r="E102" s="117" t="str">
        <f t="shared" ca="1" si="480"/>
        <v/>
      </c>
      <c r="F102" s="117" t="str">
        <f t="shared" ca="1" si="481"/>
        <v xml:space="preserve"> </v>
      </c>
      <c r="G102" s="117">
        <v>71</v>
      </c>
      <c r="H102" s="122"/>
      <c r="I102" s="117">
        <f t="shared" ca="1" si="482"/>
        <v>0</v>
      </c>
    </row>
    <row r="103" spans="1:9" x14ac:dyDescent="0.3">
      <c r="A103" s="117">
        <f t="shared" si="478"/>
        <v>5</v>
      </c>
      <c r="B103" s="117">
        <v>22</v>
      </c>
      <c r="C103" s="117"/>
      <c r="D103" s="117" t="str">
        <f t="shared" ca="1" si="479"/>
        <v/>
      </c>
      <c r="E103" s="117" t="str">
        <f t="shared" ca="1" si="480"/>
        <v/>
      </c>
      <c r="F103" s="117" t="str">
        <f t="shared" ca="1" si="481"/>
        <v xml:space="preserve"> </v>
      </c>
      <c r="G103" s="117">
        <v>72</v>
      </c>
      <c r="H103" s="122"/>
      <c r="I103" s="117">
        <f t="shared" ca="1" si="482"/>
        <v>0</v>
      </c>
    </row>
    <row r="104" spans="1:9" x14ac:dyDescent="0.3">
      <c r="A104" s="117">
        <f t="shared" si="478"/>
        <v>5</v>
      </c>
      <c r="B104" s="117">
        <v>23</v>
      </c>
      <c r="C104" s="117"/>
      <c r="D104" s="117" t="str">
        <f t="shared" ca="1" si="479"/>
        <v/>
      </c>
      <c r="E104" s="117" t="str">
        <f t="shared" ca="1" si="480"/>
        <v/>
      </c>
      <c r="F104" s="117" t="str">
        <f t="shared" ca="1" si="481"/>
        <v xml:space="preserve"> </v>
      </c>
      <c r="G104" s="117">
        <v>73</v>
      </c>
      <c r="H104" s="122"/>
      <c r="I104" s="117">
        <f t="shared" ca="1" si="482"/>
        <v>0</v>
      </c>
    </row>
    <row r="105" spans="1:9" x14ac:dyDescent="0.3">
      <c r="A105" s="117">
        <f t="shared" si="478"/>
        <v>5</v>
      </c>
      <c r="B105" s="117">
        <v>24</v>
      </c>
      <c r="C105" s="117"/>
      <c r="D105" s="117" t="str">
        <f t="shared" ca="1" si="479"/>
        <v/>
      </c>
      <c r="E105" s="117" t="str">
        <f t="shared" ca="1" si="480"/>
        <v/>
      </c>
      <c r="F105" s="117" t="str">
        <f t="shared" ca="1" si="481"/>
        <v xml:space="preserve"> </v>
      </c>
      <c r="G105" s="117">
        <v>74</v>
      </c>
      <c r="H105" s="122"/>
      <c r="I105" s="117">
        <f t="shared" ca="1" si="482"/>
        <v>0</v>
      </c>
    </row>
    <row r="106" spans="1:9" x14ac:dyDescent="0.3">
      <c r="A106" s="117">
        <f t="shared" si="478"/>
        <v>5</v>
      </c>
      <c r="B106" s="117">
        <v>25</v>
      </c>
      <c r="C106" s="117"/>
      <c r="D106" s="117" t="str">
        <f t="shared" ca="1" si="479"/>
        <v/>
      </c>
      <c r="E106" s="117" t="str">
        <f t="shared" ca="1" si="480"/>
        <v/>
      </c>
      <c r="F106" s="117" t="str">
        <f t="shared" ca="1" si="481"/>
        <v xml:space="preserve"> </v>
      </c>
      <c r="G106" s="117">
        <v>75</v>
      </c>
      <c r="H106" s="122"/>
      <c r="I106" s="117">
        <f t="shared" ca="1" si="482"/>
        <v>0</v>
      </c>
    </row>
    <row r="107" spans="1:9" x14ac:dyDescent="0.3">
      <c r="A107" s="117">
        <f>IF(B106&gt;B107,A106+2,A106)</f>
        <v>7</v>
      </c>
      <c r="B107" s="117">
        <v>1</v>
      </c>
      <c r="C107" s="117"/>
      <c r="D107" s="117" t="str">
        <f t="shared" ca="1" si="479"/>
        <v/>
      </c>
      <c r="E107" s="117" t="str">
        <f t="shared" ca="1" si="480"/>
        <v/>
      </c>
      <c r="F107" s="117" t="str">
        <f t="shared" ca="1" si="481"/>
        <v xml:space="preserve"> </v>
      </c>
      <c r="G107" s="117">
        <v>76</v>
      </c>
      <c r="H107" s="122"/>
      <c r="I107" s="117">
        <f t="shared" ca="1" si="482"/>
        <v>0</v>
      </c>
    </row>
    <row r="108" spans="1:9" x14ac:dyDescent="0.3">
      <c r="A108" s="117">
        <f t="shared" ref="A108:A171" si="483">IF(B107&gt;B108,A107+2,A107)</f>
        <v>7</v>
      </c>
      <c r="B108" s="117">
        <v>2</v>
      </c>
      <c r="C108" s="117"/>
      <c r="D108" s="117" t="str">
        <f t="shared" ca="1" si="479"/>
        <v/>
      </c>
      <c r="E108" s="117" t="str">
        <f t="shared" ca="1" si="480"/>
        <v/>
      </c>
      <c r="F108" s="117" t="str">
        <f t="shared" ca="1" si="481"/>
        <v xml:space="preserve"> </v>
      </c>
      <c r="G108" s="117">
        <v>77</v>
      </c>
      <c r="H108" s="122"/>
      <c r="I108" s="117">
        <f t="shared" ca="1" si="482"/>
        <v>0</v>
      </c>
    </row>
    <row r="109" spans="1:9" x14ac:dyDescent="0.3">
      <c r="A109" s="117">
        <f t="shared" si="483"/>
        <v>7</v>
      </c>
      <c r="B109" s="117">
        <v>3</v>
      </c>
      <c r="C109" s="117"/>
      <c r="D109" s="117" t="str">
        <f t="shared" ca="1" si="479"/>
        <v/>
      </c>
      <c r="E109" s="117" t="str">
        <f t="shared" ca="1" si="480"/>
        <v/>
      </c>
      <c r="F109" s="117" t="str">
        <f t="shared" ca="1" si="481"/>
        <v xml:space="preserve"> </v>
      </c>
      <c r="G109" s="117">
        <v>78</v>
      </c>
      <c r="H109" s="122"/>
      <c r="I109" s="117">
        <f t="shared" ca="1" si="482"/>
        <v>0</v>
      </c>
    </row>
    <row r="110" spans="1:9" x14ac:dyDescent="0.3">
      <c r="A110" s="117">
        <f t="shared" si="483"/>
        <v>7</v>
      </c>
      <c r="B110" s="117">
        <v>4</v>
      </c>
      <c r="C110" s="117"/>
      <c r="D110" s="117" t="str">
        <f t="shared" ca="1" si="479"/>
        <v/>
      </c>
      <c r="E110" s="117" t="str">
        <f t="shared" ca="1" si="480"/>
        <v/>
      </c>
      <c r="F110" s="117" t="str">
        <f t="shared" ca="1" si="481"/>
        <v xml:space="preserve"> </v>
      </c>
      <c r="G110" s="117">
        <v>79</v>
      </c>
      <c r="H110" s="122"/>
      <c r="I110" s="117">
        <f t="shared" ca="1" si="482"/>
        <v>0</v>
      </c>
    </row>
    <row r="111" spans="1:9" x14ac:dyDescent="0.3">
      <c r="A111" s="117">
        <f t="shared" si="483"/>
        <v>7</v>
      </c>
      <c r="B111" s="117">
        <v>5</v>
      </c>
      <c r="C111" s="117"/>
      <c r="D111" s="117" t="str">
        <f t="shared" ca="1" si="479"/>
        <v/>
      </c>
      <c r="E111" s="117" t="str">
        <f t="shared" ca="1" si="480"/>
        <v/>
      </c>
      <c r="F111" s="117" t="str">
        <f t="shared" ca="1" si="481"/>
        <v xml:space="preserve"> </v>
      </c>
      <c r="G111" s="117">
        <v>80</v>
      </c>
      <c r="H111" s="122"/>
      <c r="I111" s="117">
        <f t="shared" ca="1" si="482"/>
        <v>0</v>
      </c>
    </row>
    <row r="112" spans="1:9" x14ac:dyDescent="0.3">
      <c r="A112" s="117">
        <f t="shared" si="483"/>
        <v>7</v>
      </c>
      <c r="B112" s="117">
        <v>6</v>
      </c>
      <c r="C112" s="117"/>
      <c r="D112" s="117" t="str">
        <f t="shared" ca="1" si="479"/>
        <v/>
      </c>
      <c r="E112" s="117" t="str">
        <f t="shared" ca="1" si="480"/>
        <v/>
      </c>
      <c r="F112" s="117" t="str">
        <f t="shared" ca="1" si="481"/>
        <v xml:space="preserve"> </v>
      </c>
      <c r="G112" s="117">
        <v>81</v>
      </c>
      <c r="H112" s="122"/>
      <c r="I112" s="117">
        <f t="shared" ca="1" si="482"/>
        <v>0</v>
      </c>
    </row>
    <row r="113" spans="1:9" x14ac:dyDescent="0.3">
      <c r="A113" s="117">
        <f t="shared" si="483"/>
        <v>7</v>
      </c>
      <c r="B113" s="117">
        <v>7</v>
      </c>
      <c r="C113" s="117"/>
      <c r="D113" s="117" t="str">
        <f t="shared" ca="1" si="479"/>
        <v/>
      </c>
      <c r="E113" s="117" t="str">
        <f t="shared" ca="1" si="480"/>
        <v/>
      </c>
      <c r="F113" s="117" t="str">
        <f t="shared" ca="1" si="481"/>
        <v xml:space="preserve"> </v>
      </c>
      <c r="G113" s="117">
        <v>82</v>
      </c>
      <c r="H113" s="122"/>
      <c r="I113" s="117">
        <f t="shared" ca="1" si="482"/>
        <v>0</v>
      </c>
    </row>
    <row r="114" spans="1:9" x14ac:dyDescent="0.3">
      <c r="A114" s="117">
        <f t="shared" si="483"/>
        <v>7</v>
      </c>
      <c r="B114" s="117">
        <v>8</v>
      </c>
      <c r="C114" s="117"/>
      <c r="D114" s="117" t="str">
        <f t="shared" ca="1" si="479"/>
        <v/>
      </c>
      <c r="E114" s="117" t="str">
        <f t="shared" ca="1" si="480"/>
        <v/>
      </c>
      <c r="F114" s="117" t="str">
        <f t="shared" ca="1" si="481"/>
        <v xml:space="preserve"> </v>
      </c>
      <c r="G114" s="117">
        <v>83</v>
      </c>
      <c r="H114" s="122"/>
      <c r="I114" s="117">
        <f t="shared" ca="1" si="482"/>
        <v>0</v>
      </c>
    </row>
    <row r="115" spans="1:9" x14ac:dyDescent="0.3">
      <c r="A115" s="117">
        <f t="shared" si="483"/>
        <v>7</v>
      </c>
      <c r="B115" s="117">
        <v>9</v>
      </c>
      <c r="C115" s="117"/>
      <c r="D115" s="117" t="str">
        <f t="shared" ca="1" si="479"/>
        <v/>
      </c>
      <c r="E115" s="117" t="str">
        <f t="shared" ca="1" si="480"/>
        <v/>
      </c>
      <c r="F115" s="117" t="str">
        <f t="shared" ca="1" si="481"/>
        <v xml:space="preserve"> </v>
      </c>
      <c r="G115" s="117">
        <v>84</v>
      </c>
      <c r="H115" s="122"/>
      <c r="I115" s="117">
        <f t="shared" ca="1" si="482"/>
        <v>0</v>
      </c>
    </row>
    <row r="116" spans="1:9" x14ac:dyDescent="0.3">
      <c r="A116" s="117">
        <f t="shared" si="483"/>
        <v>7</v>
      </c>
      <c r="B116" s="117">
        <v>10</v>
      </c>
      <c r="C116" s="117"/>
      <c r="D116" s="117" t="str">
        <f t="shared" ca="1" si="479"/>
        <v/>
      </c>
      <c r="E116" s="117" t="str">
        <f t="shared" ca="1" si="480"/>
        <v/>
      </c>
      <c r="F116" s="117" t="str">
        <f t="shared" ca="1" si="481"/>
        <v xml:space="preserve"> </v>
      </c>
      <c r="G116" s="117">
        <v>85</v>
      </c>
      <c r="H116" s="122"/>
      <c r="I116" s="117">
        <f t="shared" ca="1" si="482"/>
        <v>0</v>
      </c>
    </row>
    <row r="117" spans="1:9" x14ac:dyDescent="0.3">
      <c r="A117" s="117">
        <f t="shared" si="483"/>
        <v>7</v>
      </c>
      <c r="B117" s="117">
        <v>11</v>
      </c>
      <c r="C117" s="117"/>
      <c r="D117" s="117" t="str">
        <f t="shared" ca="1" si="479"/>
        <v/>
      </c>
      <c r="E117" s="117" t="str">
        <f t="shared" ca="1" si="480"/>
        <v/>
      </c>
      <c r="F117" s="117" t="str">
        <f t="shared" ca="1" si="481"/>
        <v xml:space="preserve"> </v>
      </c>
      <c r="G117" s="117">
        <v>86</v>
      </c>
      <c r="H117" s="122"/>
      <c r="I117" s="117">
        <f t="shared" ca="1" si="482"/>
        <v>0</v>
      </c>
    </row>
    <row r="118" spans="1:9" x14ac:dyDescent="0.3">
      <c r="A118" s="117">
        <f t="shared" si="483"/>
        <v>7</v>
      </c>
      <c r="B118" s="117">
        <v>12</v>
      </c>
      <c r="C118" s="117"/>
      <c r="D118" s="117" t="str">
        <f t="shared" ca="1" si="479"/>
        <v/>
      </c>
      <c r="E118" s="117" t="str">
        <f t="shared" ca="1" si="480"/>
        <v/>
      </c>
      <c r="F118" s="117" t="str">
        <f t="shared" ca="1" si="481"/>
        <v xml:space="preserve"> </v>
      </c>
      <c r="G118" s="117">
        <v>87</v>
      </c>
      <c r="H118" s="122"/>
      <c r="I118" s="117">
        <f t="shared" ca="1" si="482"/>
        <v>0</v>
      </c>
    </row>
    <row r="119" spans="1:9" x14ac:dyDescent="0.3">
      <c r="A119" s="117">
        <f t="shared" si="483"/>
        <v>7</v>
      </c>
      <c r="B119" s="117">
        <v>13</v>
      </c>
      <c r="C119" s="117"/>
      <c r="D119" s="117" t="str">
        <f t="shared" ca="1" si="479"/>
        <v/>
      </c>
      <c r="E119" s="117" t="str">
        <f t="shared" ca="1" si="480"/>
        <v/>
      </c>
      <c r="F119" s="117" t="str">
        <f t="shared" ca="1" si="481"/>
        <v xml:space="preserve"> </v>
      </c>
      <c r="G119" s="117">
        <v>88</v>
      </c>
      <c r="H119" s="122"/>
      <c r="I119" s="117">
        <f t="shared" ca="1" si="482"/>
        <v>0</v>
      </c>
    </row>
    <row r="120" spans="1:9" x14ac:dyDescent="0.3">
      <c r="A120" s="117">
        <f t="shared" si="483"/>
        <v>7</v>
      </c>
      <c r="B120" s="117">
        <v>14</v>
      </c>
      <c r="C120" s="117"/>
      <c r="D120" s="117" t="str">
        <f t="shared" ca="1" si="479"/>
        <v/>
      </c>
      <c r="E120" s="117" t="str">
        <f t="shared" ca="1" si="480"/>
        <v/>
      </c>
      <c r="F120" s="117" t="str">
        <f t="shared" ca="1" si="481"/>
        <v xml:space="preserve"> </v>
      </c>
      <c r="G120" s="117">
        <v>89</v>
      </c>
      <c r="H120" s="122"/>
      <c r="I120" s="117">
        <f t="shared" ca="1" si="482"/>
        <v>0</v>
      </c>
    </row>
    <row r="121" spans="1:9" x14ac:dyDescent="0.3">
      <c r="A121" s="117">
        <f t="shared" si="483"/>
        <v>7</v>
      </c>
      <c r="B121" s="117">
        <v>15</v>
      </c>
      <c r="C121" s="117"/>
      <c r="D121" s="117" t="str">
        <f t="shared" ca="1" si="479"/>
        <v/>
      </c>
      <c r="E121" s="117" t="str">
        <f t="shared" ca="1" si="480"/>
        <v/>
      </c>
      <c r="F121" s="117" t="str">
        <f t="shared" ca="1" si="481"/>
        <v xml:space="preserve"> </v>
      </c>
      <c r="G121" s="117">
        <v>90</v>
      </c>
      <c r="H121" s="122"/>
      <c r="I121" s="117">
        <f t="shared" ca="1" si="482"/>
        <v>0</v>
      </c>
    </row>
    <row r="122" spans="1:9" x14ac:dyDescent="0.3">
      <c r="A122" s="117">
        <f t="shared" si="483"/>
        <v>7</v>
      </c>
      <c r="B122" s="117">
        <v>16</v>
      </c>
      <c r="C122" s="117"/>
      <c r="D122" s="117" t="str">
        <f t="shared" ca="1" si="479"/>
        <v/>
      </c>
      <c r="E122" s="117" t="str">
        <f t="shared" ca="1" si="480"/>
        <v/>
      </c>
      <c r="F122" s="117" t="str">
        <f t="shared" ca="1" si="481"/>
        <v xml:space="preserve"> </v>
      </c>
      <c r="G122" s="117">
        <v>91</v>
      </c>
      <c r="H122" s="122"/>
      <c r="I122" s="117">
        <f t="shared" ca="1" si="482"/>
        <v>0</v>
      </c>
    </row>
    <row r="123" spans="1:9" x14ac:dyDescent="0.3">
      <c r="A123" s="117">
        <f t="shared" si="483"/>
        <v>7</v>
      </c>
      <c r="B123" s="117">
        <v>17</v>
      </c>
      <c r="C123" s="117"/>
      <c r="D123" s="117" t="str">
        <f t="shared" ca="1" si="479"/>
        <v/>
      </c>
      <c r="E123" s="117" t="str">
        <f t="shared" ca="1" si="480"/>
        <v/>
      </c>
      <c r="F123" s="117" t="str">
        <f t="shared" ca="1" si="481"/>
        <v xml:space="preserve"> </v>
      </c>
      <c r="G123" s="117">
        <v>92</v>
      </c>
      <c r="H123" s="122"/>
      <c r="I123" s="117">
        <f t="shared" ca="1" si="482"/>
        <v>0</v>
      </c>
    </row>
    <row r="124" spans="1:9" x14ac:dyDescent="0.3">
      <c r="A124" s="117">
        <f t="shared" si="483"/>
        <v>7</v>
      </c>
      <c r="B124" s="117">
        <v>18</v>
      </c>
      <c r="C124" s="117"/>
      <c r="D124" s="117" t="str">
        <f t="shared" ca="1" si="479"/>
        <v/>
      </c>
      <c r="E124" s="117" t="str">
        <f t="shared" ca="1" si="480"/>
        <v/>
      </c>
      <c r="F124" s="117" t="str">
        <f t="shared" ca="1" si="481"/>
        <v xml:space="preserve"> </v>
      </c>
      <c r="G124" s="117">
        <v>93</v>
      </c>
      <c r="H124" s="122"/>
      <c r="I124" s="117">
        <f t="shared" ca="1" si="482"/>
        <v>0</v>
      </c>
    </row>
    <row r="125" spans="1:9" x14ac:dyDescent="0.3">
      <c r="A125" s="117">
        <f t="shared" si="483"/>
        <v>7</v>
      </c>
      <c r="B125" s="117">
        <v>19</v>
      </c>
      <c r="C125" s="117"/>
      <c r="D125" s="117" t="str">
        <f t="shared" ca="1" si="479"/>
        <v/>
      </c>
      <c r="E125" s="117" t="str">
        <f t="shared" ca="1" si="480"/>
        <v/>
      </c>
      <c r="F125" s="117" t="str">
        <f t="shared" ca="1" si="481"/>
        <v xml:space="preserve"> </v>
      </c>
      <c r="G125" s="117">
        <v>94</v>
      </c>
      <c r="H125" s="122"/>
      <c r="I125" s="117">
        <f t="shared" ca="1" si="482"/>
        <v>0</v>
      </c>
    </row>
    <row r="126" spans="1:9" x14ac:dyDescent="0.3">
      <c r="A126" s="117">
        <f t="shared" si="483"/>
        <v>7</v>
      </c>
      <c r="B126" s="117">
        <v>20</v>
      </c>
      <c r="C126" s="117"/>
      <c r="D126" s="117" t="str">
        <f t="shared" ca="1" si="479"/>
        <v/>
      </c>
      <c r="E126" s="117" t="str">
        <f t="shared" ca="1" si="480"/>
        <v/>
      </c>
      <c r="F126" s="117" t="str">
        <f t="shared" ca="1" si="481"/>
        <v xml:space="preserve"> </v>
      </c>
      <c r="G126" s="117">
        <v>95</v>
      </c>
      <c r="H126" s="122"/>
      <c r="I126" s="117">
        <f t="shared" ca="1" si="482"/>
        <v>0</v>
      </c>
    </row>
    <row r="127" spans="1:9" x14ac:dyDescent="0.3">
      <c r="A127" s="117">
        <f t="shared" si="483"/>
        <v>7</v>
      </c>
      <c r="B127" s="117">
        <v>21</v>
      </c>
      <c r="C127" s="117"/>
      <c r="D127" s="117" t="str">
        <f t="shared" ca="1" si="479"/>
        <v/>
      </c>
      <c r="E127" s="117" t="str">
        <f t="shared" ca="1" si="480"/>
        <v/>
      </c>
      <c r="F127" s="117" t="str">
        <f t="shared" ca="1" si="481"/>
        <v xml:space="preserve"> </v>
      </c>
      <c r="G127" s="117">
        <v>96</v>
      </c>
      <c r="H127" s="122"/>
      <c r="I127" s="117">
        <f t="shared" ca="1" si="482"/>
        <v>0</v>
      </c>
    </row>
    <row r="128" spans="1:9" x14ac:dyDescent="0.3">
      <c r="A128" s="117">
        <f t="shared" si="483"/>
        <v>7</v>
      </c>
      <c r="B128" s="117">
        <v>22</v>
      </c>
      <c r="C128" s="117"/>
      <c r="D128" s="117" t="str">
        <f t="shared" ca="1" si="479"/>
        <v/>
      </c>
      <c r="E128" s="117" t="str">
        <f t="shared" ca="1" si="480"/>
        <v/>
      </c>
      <c r="F128" s="117" t="str">
        <f t="shared" ca="1" si="481"/>
        <v xml:space="preserve"> </v>
      </c>
      <c r="G128" s="117">
        <v>97</v>
      </c>
      <c r="H128" s="122"/>
      <c r="I128" s="117">
        <f t="shared" ca="1" si="482"/>
        <v>0</v>
      </c>
    </row>
    <row r="129" spans="1:9" x14ac:dyDescent="0.3">
      <c r="A129" s="117">
        <f t="shared" si="483"/>
        <v>7</v>
      </c>
      <c r="B129" s="117">
        <v>23</v>
      </c>
      <c r="C129" s="117"/>
      <c r="D129" s="117" t="str">
        <f t="shared" ca="1" si="479"/>
        <v/>
      </c>
      <c r="E129" s="117" t="str">
        <f t="shared" ca="1" si="480"/>
        <v/>
      </c>
      <c r="F129" s="117" t="str">
        <f t="shared" ca="1" si="481"/>
        <v xml:space="preserve"> </v>
      </c>
      <c r="G129" s="117">
        <v>98</v>
      </c>
      <c r="H129" s="122"/>
      <c r="I129" s="117">
        <f t="shared" ca="1" si="482"/>
        <v>0</v>
      </c>
    </row>
    <row r="130" spans="1:9" x14ac:dyDescent="0.3">
      <c r="A130" s="117">
        <f t="shared" si="483"/>
        <v>7</v>
      </c>
      <c r="B130" s="117">
        <v>24</v>
      </c>
      <c r="C130" s="117"/>
      <c r="D130" s="117" t="str">
        <f t="shared" ca="1" si="479"/>
        <v/>
      </c>
      <c r="E130" s="117" t="str">
        <f t="shared" ca="1" si="480"/>
        <v/>
      </c>
      <c r="F130" s="117" t="str">
        <f t="shared" ca="1" si="481"/>
        <v xml:space="preserve"> </v>
      </c>
      <c r="G130" s="117">
        <v>99</v>
      </c>
      <c r="H130" s="122"/>
      <c r="I130" s="117">
        <f t="shared" ca="1" si="482"/>
        <v>0</v>
      </c>
    </row>
    <row r="131" spans="1:9" x14ac:dyDescent="0.3">
      <c r="A131" s="117">
        <f t="shared" si="483"/>
        <v>7</v>
      </c>
      <c r="B131" s="117">
        <v>25</v>
      </c>
      <c r="C131" s="117"/>
      <c r="D131" s="117" t="str">
        <f t="shared" ca="1" si="479"/>
        <v/>
      </c>
      <c r="E131" s="117" t="str">
        <f t="shared" ca="1" si="480"/>
        <v/>
      </c>
      <c r="F131" s="117" t="str">
        <f t="shared" ca="1" si="481"/>
        <v xml:space="preserve"> </v>
      </c>
      <c r="G131" s="117">
        <v>100</v>
      </c>
      <c r="H131" s="122"/>
      <c r="I131" s="117">
        <f t="shared" ca="1" si="482"/>
        <v>0</v>
      </c>
    </row>
    <row r="132" spans="1:9" x14ac:dyDescent="0.3">
      <c r="A132" s="117">
        <f t="shared" si="483"/>
        <v>9</v>
      </c>
      <c r="B132" s="117">
        <v>1</v>
      </c>
      <c r="C132" s="117"/>
      <c r="D132" s="117" t="str">
        <f t="shared" ca="1" si="479"/>
        <v/>
      </c>
      <c r="E132" s="117" t="str">
        <f t="shared" ca="1" si="480"/>
        <v/>
      </c>
      <c r="F132" s="117" t="str">
        <f t="shared" ca="1" si="481"/>
        <v xml:space="preserve"> </v>
      </c>
      <c r="G132" s="117">
        <v>101</v>
      </c>
      <c r="H132" s="122"/>
      <c r="I132" s="117">
        <f t="shared" ca="1" si="482"/>
        <v>0</v>
      </c>
    </row>
    <row r="133" spans="1:9" x14ac:dyDescent="0.3">
      <c r="A133" s="117">
        <f t="shared" si="483"/>
        <v>9</v>
      </c>
      <c r="B133" s="117">
        <v>2</v>
      </c>
      <c r="C133" s="117"/>
      <c r="D133" s="117" t="str">
        <f t="shared" ca="1" si="479"/>
        <v/>
      </c>
      <c r="E133" s="117" t="str">
        <f t="shared" ca="1" si="480"/>
        <v/>
      </c>
      <c r="F133" s="117" t="str">
        <f t="shared" ca="1" si="481"/>
        <v xml:space="preserve"> </v>
      </c>
      <c r="G133" s="117">
        <v>102</v>
      </c>
      <c r="H133" s="122"/>
      <c r="I133" s="117">
        <f t="shared" ca="1" si="482"/>
        <v>0</v>
      </c>
    </row>
    <row r="134" spans="1:9" x14ac:dyDescent="0.3">
      <c r="A134" s="117">
        <f t="shared" si="483"/>
        <v>9</v>
      </c>
      <c r="B134" s="117">
        <v>3</v>
      </c>
      <c r="C134" s="117"/>
      <c r="D134" s="117" t="str">
        <f t="shared" ca="1" si="479"/>
        <v/>
      </c>
      <c r="E134" s="117" t="str">
        <f t="shared" ca="1" si="480"/>
        <v/>
      </c>
      <c r="F134" s="117" t="str">
        <f t="shared" ca="1" si="481"/>
        <v xml:space="preserve"> </v>
      </c>
      <c r="G134" s="117">
        <v>103</v>
      </c>
      <c r="H134" s="122"/>
      <c r="I134" s="117">
        <f t="shared" ca="1" si="482"/>
        <v>0</v>
      </c>
    </row>
    <row r="135" spans="1:9" x14ac:dyDescent="0.3">
      <c r="A135" s="117">
        <f t="shared" si="483"/>
        <v>9</v>
      </c>
      <c r="B135" s="117">
        <v>4</v>
      </c>
      <c r="C135" s="117"/>
      <c r="D135" s="117" t="str">
        <f t="shared" ca="1" si="479"/>
        <v/>
      </c>
      <c r="E135" s="117" t="str">
        <f t="shared" ca="1" si="480"/>
        <v/>
      </c>
      <c r="F135" s="117" t="str">
        <f t="shared" ca="1" si="481"/>
        <v xml:space="preserve"> </v>
      </c>
      <c r="G135" s="117">
        <v>104</v>
      </c>
      <c r="H135" s="122"/>
      <c r="I135" s="117">
        <f t="shared" ca="1" si="482"/>
        <v>0</v>
      </c>
    </row>
    <row r="136" spans="1:9" x14ac:dyDescent="0.3">
      <c r="A136" s="117">
        <f t="shared" si="483"/>
        <v>9</v>
      </c>
      <c r="B136" s="117">
        <v>5</v>
      </c>
      <c r="C136" s="117"/>
      <c r="D136" s="117" t="str">
        <f t="shared" ca="1" si="479"/>
        <v/>
      </c>
      <c r="E136" s="117" t="str">
        <f t="shared" ca="1" si="480"/>
        <v/>
      </c>
      <c r="F136" s="117" t="str">
        <f t="shared" ca="1" si="481"/>
        <v xml:space="preserve"> </v>
      </c>
      <c r="G136" s="117">
        <v>105</v>
      </c>
      <c r="H136" s="122"/>
      <c r="I136" s="117">
        <f t="shared" ca="1" si="482"/>
        <v>0</v>
      </c>
    </row>
    <row r="137" spans="1:9" x14ac:dyDescent="0.3">
      <c r="A137" s="117">
        <f t="shared" si="483"/>
        <v>9</v>
      </c>
      <c r="B137" s="117">
        <v>6</v>
      </c>
      <c r="C137" s="117"/>
      <c r="D137" s="117" t="str">
        <f t="shared" ca="1" si="479"/>
        <v/>
      </c>
      <c r="E137" s="117" t="str">
        <f t="shared" ca="1" si="480"/>
        <v/>
      </c>
      <c r="F137" s="117" t="str">
        <f t="shared" ca="1" si="481"/>
        <v xml:space="preserve"> </v>
      </c>
      <c r="G137" s="117">
        <v>106</v>
      </c>
      <c r="H137" s="122"/>
      <c r="I137" s="117">
        <f t="shared" ca="1" si="482"/>
        <v>0</v>
      </c>
    </row>
    <row r="138" spans="1:9" x14ac:dyDescent="0.3">
      <c r="A138" s="117">
        <f t="shared" si="483"/>
        <v>9</v>
      </c>
      <c r="B138" s="117">
        <v>7</v>
      </c>
      <c r="C138" s="117"/>
      <c r="D138" s="117" t="str">
        <f t="shared" ca="1" si="479"/>
        <v/>
      </c>
      <c r="E138" s="117" t="str">
        <f t="shared" ca="1" si="480"/>
        <v/>
      </c>
      <c r="F138" s="117" t="str">
        <f t="shared" ca="1" si="481"/>
        <v xml:space="preserve"> </v>
      </c>
      <c r="G138" s="117">
        <v>107</v>
      </c>
      <c r="H138" s="122"/>
      <c r="I138" s="117">
        <f t="shared" ca="1" si="482"/>
        <v>0</v>
      </c>
    </row>
    <row r="139" spans="1:9" x14ac:dyDescent="0.3">
      <c r="A139" s="117">
        <f t="shared" si="483"/>
        <v>9</v>
      </c>
      <c r="B139" s="117">
        <v>8</v>
      </c>
      <c r="C139" s="117"/>
      <c r="D139" s="117" t="str">
        <f t="shared" ca="1" si="479"/>
        <v/>
      </c>
      <c r="E139" s="117" t="str">
        <f t="shared" ca="1" si="480"/>
        <v/>
      </c>
      <c r="F139" s="117" t="str">
        <f t="shared" ca="1" si="481"/>
        <v xml:space="preserve"> </v>
      </c>
      <c r="G139" s="117">
        <v>108</v>
      </c>
      <c r="H139" s="122"/>
      <c r="I139" s="117">
        <f t="shared" ca="1" si="482"/>
        <v>0</v>
      </c>
    </row>
    <row r="140" spans="1:9" x14ac:dyDescent="0.3">
      <c r="A140" s="117">
        <f t="shared" si="483"/>
        <v>9</v>
      </c>
      <c r="B140" s="117">
        <v>9</v>
      </c>
      <c r="C140" s="117"/>
      <c r="D140" s="117" t="str">
        <f t="shared" ca="1" si="479"/>
        <v/>
      </c>
      <c r="E140" s="117" t="str">
        <f t="shared" ca="1" si="480"/>
        <v/>
      </c>
      <c r="F140" s="117" t="str">
        <f t="shared" ca="1" si="481"/>
        <v xml:space="preserve"> </v>
      </c>
      <c r="G140" s="117">
        <v>109</v>
      </c>
      <c r="H140" s="122"/>
      <c r="I140" s="117">
        <f t="shared" ca="1" si="482"/>
        <v>0</v>
      </c>
    </row>
    <row r="141" spans="1:9" x14ac:dyDescent="0.3">
      <c r="A141" s="117">
        <f t="shared" si="483"/>
        <v>9</v>
      </c>
      <c r="B141" s="117">
        <v>10</v>
      </c>
      <c r="C141" s="117"/>
      <c r="D141" s="117" t="str">
        <f t="shared" ca="1" si="479"/>
        <v/>
      </c>
      <c r="E141" s="117" t="str">
        <f t="shared" ca="1" si="480"/>
        <v/>
      </c>
      <c r="F141" s="117" t="str">
        <f t="shared" ca="1" si="481"/>
        <v xml:space="preserve"> </v>
      </c>
      <c r="G141" s="117">
        <v>110</v>
      </c>
      <c r="H141" s="122"/>
      <c r="I141" s="117">
        <f t="shared" ca="1" si="482"/>
        <v>0</v>
      </c>
    </row>
    <row r="142" spans="1:9" x14ac:dyDescent="0.3">
      <c r="A142" s="117">
        <f t="shared" si="483"/>
        <v>9</v>
      </c>
      <c r="B142" s="117">
        <v>11</v>
      </c>
      <c r="C142" s="117"/>
      <c r="D142" s="117" t="str">
        <f t="shared" ca="1" si="479"/>
        <v/>
      </c>
      <c r="E142" s="117" t="str">
        <f t="shared" ca="1" si="480"/>
        <v/>
      </c>
      <c r="F142" s="117" t="str">
        <f t="shared" ca="1" si="481"/>
        <v xml:space="preserve"> </v>
      </c>
      <c r="G142" s="117">
        <v>111</v>
      </c>
      <c r="H142" s="122"/>
      <c r="I142" s="117">
        <f t="shared" ca="1" si="482"/>
        <v>0</v>
      </c>
    </row>
    <row r="143" spans="1:9" x14ac:dyDescent="0.3">
      <c r="A143" s="117">
        <f t="shared" si="483"/>
        <v>9</v>
      </c>
      <c r="B143" s="117">
        <v>12</v>
      </c>
      <c r="C143" s="117"/>
      <c r="D143" s="117" t="str">
        <f t="shared" ca="1" si="479"/>
        <v/>
      </c>
      <c r="E143" s="117" t="str">
        <f t="shared" ca="1" si="480"/>
        <v/>
      </c>
      <c r="F143" s="117" t="str">
        <f t="shared" ca="1" si="481"/>
        <v xml:space="preserve"> </v>
      </c>
      <c r="G143" s="117">
        <v>112</v>
      </c>
      <c r="H143" s="122"/>
      <c r="I143" s="117">
        <f t="shared" ca="1" si="482"/>
        <v>0</v>
      </c>
    </row>
    <row r="144" spans="1:9" x14ac:dyDescent="0.3">
      <c r="A144" s="117">
        <f t="shared" si="483"/>
        <v>9</v>
      </c>
      <c r="B144" s="117">
        <v>13</v>
      </c>
      <c r="C144" s="117"/>
      <c r="D144" s="117" t="str">
        <f t="shared" ca="1" si="479"/>
        <v/>
      </c>
      <c r="E144" s="117" t="str">
        <f t="shared" ca="1" si="480"/>
        <v/>
      </c>
      <c r="F144" s="117" t="str">
        <f t="shared" ca="1" si="481"/>
        <v xml:space="preserve"> </v>
      </c>
      <c r="G144" s="117">
        <v>113</v>
      </c>
      <c r="H144" s="122"/>
      <c r="I144" s="117">
        <f t="shared" ca="1" si="482"/>
        <v>0</v>
      </c>
    </row>
    <row r="145" spans="1:9" x14ac:dyDescent="0.3">
      <c r="A145" s="117">
        <f t="shared" si="483"/>
        <v>9</v>
      </c>
      <c r="B145" s="117">
        <v>14</v>
      </c>
      <c r="C145" s="117"/>
      <c r="D145" s="117" t="str">
        <f t="shared" ca="1" si="479"/>
        <v/>
      </c>
      <c r="E145" s="117" t="str">
        <f t="shared" ca="1" si="480"/>
        <v/>
      </c>
      <c r="F145" s="117" t="str">
        <f t="shared" ca="1" si="481"/>
        <v xml:space="preserve"> </v>
      </c>
      <c r="G145" s="117">
        <v>114</v>
      </c>
      <c r="H145" s="122"/>
      <c r="I145" s="117">
        <f t="shared" ca="1" si="482"/>
        <v>0</v>
      </c>
    </row>
    <row r="146" spans="1:9" x14ac:dyDescent="0.3">
      <c r="A146" s="117">
        <f t="shared" si="483"/>
        <v>9</v>
      </c>
      <c r="B146" s="117">
        <v>15</v>
      </c>
      <c r="C146" s="117"/>
      <c r="D146" s="117" t="str">
        <f t="shared" ca="1" si="479"/>
        <v/>
      </c>
      <c r="E146" s="117" t="str">
        <f t="shared" ca="1" si="480"/>
        <v/>
      </c>
      <c r="F146" s="117" t="str">
        <f t="shared" ca="1" si="481"/>
        <v xml:space="preserve"> </v>
      </c>
      <c r="G146" s="117">
        <v>115</v>
      </c>
      <c r="H146" s="122"/>
      <c r="I146" s="117">
        <f t="shared" ca="1" si="482"/>
        <v>0</v>
      </c>
    </row>
    <row r="147" spans="1:9" x14ac:dyDescent="0.3">
      <c r="A147" s="117">
        <f t="shared" si="483"/>
        <v>9</v>
      </c>
      <c r="B147" s="117">
        <v>16</v>
      </c>
      <c r="C147" s="117"/>
      <c r="D147" s="117" t="str">
        <f t="shared" ca="1" si="479"/>
        <v/>
      </c>
      <c r="E147" s="117" t="str">
        <f t="shared" ca="1" si="480"/>
        <v/>
      </c>
      <c r="F147" s="117" t="str">
        <f t="shared" ca="1" si="481"/>
        <v xml:space="preserve"> </v>
      </c>
      <c r="G147" s="117">
        <v>116</v>
      </c>
      <c r="H147" s="122"/>
      <c r="I147" s="117">
        <f t="shared" ca="1" si="482"/>
        <v>0</v>
      </c>
    </row>
    <row r="148" spans="1:9" x14ac:dyDescent="0.3">
      <c r="A148" s="117">
        <f t="shared" si="483"/>
        <v>9</v>
      </c>
      <c r="B148" s="117">
        <v>17</v>
      </c>
      <c r="C148" s="117"/>
      <c r="D148" s="117" t="str">
        <f t="shared" ca="1" si="479"/>
        <v/>
      </c>
      <c r="E148" s="117" t="str">
        <f t="shared" ca="1" si="480"/>
        <v/>
      </c>
      <c r="F148" s="117" t="str">
        <f t="shared" ca="1" si="481"/>
        <v xml:space="preserve"> </v>
      </c>
      <c r="G148" s="117">
        <v>117</v>
      </c>
      <c r="H148" s="122"/>
      <c r="I148" s="117">
        <f t="shared" ca="1" si="482"/>
        <v>0</v>
      </c>
    </row>
    <row r="149" spans="1:9" x14ac:dyDescent="0.3">
      <c r="A149" s="117">
        <f t="shared" si="483"/>
        <v>9</v>
      </c>
      <c r="B149" s="117">
        <v>18</v>
      </c>
      <c r="C149" s="117"/>
      <c r="D149" s="117" t="str">
        <f t="shared" ca="1" si="479"/>
        <v/>
      </c>
      <c r="E149" s="117" t="str">
        <f t="shared" ca="1" si="480"/>
        <v/>
      </c>
      <c r="F149" s="117" t="str">
        <f t="shared" ca="1" si="481"/>
        <v xml:space="preserve"> </v>
      </c>
      <c r="G149" s="117">
        <v>118</v>
      </c>
      <c r="H149" s="122"/>
      <c r="I149" s="117">
        <f t="shared" ca="1" si="482"/>
        <v>0</v>
      </c>
    </row>
    <row r="150" spans="1:9" x14ac:dyDescent="0.3">
      <c r="A150" s="117">
        <f t="shared" si="483"/>
        <v>9</v>
      </c>
      <c r="B150" s="117">
        <v>19</v>
      </c>
      <c r="C150" s="117"/>
      <c r="D150" s="117" t="str">
        <f t="shared" ca="1" si="479"/>
        <v/>
      </c>
      <c r="E150" s="117" t="str">
        <f t="shared" ca="1" si="480"/>
        <v/>
      </c>
      <c r="F150" s="117" t="str">
        <f t="shared" ca="1" si="481"/>
        <v xml:space="preserve"> </v>
      </c>
      <c r="G150" s="117">
        <v>119</v>
      </c>
      <c r="H150" s="122"/>
      <c r="I150" s="117">
        <f t="shared" ca="1" si="482"/>
        <v>0</v>
      </c>
    </row>
    <row r="151" spans="1:9" x14ac:dyDescent="0.3">
      <c r="A151" s="117">
        <f t="shared" si="483"/>
        <v>9</v>
      </c>
      <c r="B151" s="117">
        <v>20</v>
      </c>
      <c r="C151" s="117"/>
      <c r="D151" s="117" t="str">
        <f t="shared" ca="1" si="479"/>
        <v/>
      </c>
      <c r="E151" s="117" t="str">
        <f t="shared" ca="1" si="480"/>
        <v/>
      </c>
      <c r="F151" s="117" t="str">
        <f t="shared" ca="1" si="481"/>
        <v xml:space="preserve"> </v>
      </c>
      <c r="G151" s="117">
        <v>120</v>
      </c>
      <c r="H151" s="122"/>
      <c r="I151" s="117">
        <f t="shared" ca="1" si="482"/>
        <v>0</v>
      </c>
    </row>
    <row r="152" spans="1:9" x14ac:dyDescent="0.3">
      <c r="A152" s="117">
        <f t="shared" si="483"/>
        <v>9</v>
      </c>
      <c r="B152" s="117">
        <v>21</v>
      </c>
      <c r="C152" s="117"/>
      <c r="D152" s="117" t="str">
        <f t="shared" ca="1" si="479"/>
        <v/>
      </c>
      <c r="E152" s="117" t="str">
        <f t="shared" ca="1" si="480"/>
        <v/>
      </c>
      <c r="F152" s="117" t="str">
        <f t="shared" ca="1" si="481"/>
        <v xml:space="preserve"> </v>
      </c>
      <c r="G152" s="117">
        <v>121</v>
      </c>
      <c r="H152" s="122"/>
      <c r="I152" s="117">
        <f t="shared" ca="1" si="482"/>
        <v>0</v>
      </c>
    </row>
    <row r="153" spans="1:9" x14ac:dyDescent="0.3">
      <c r="A153" s="117">
        <f t="shared" si="483"/>
        <v>9</v>
      </c>
      <c r="B153" s="117">
        <v>22</v>
      </c>
      <c r="C153" s="117"/>
      <c r="D153" s="117" t="str">
        <f t="shared" ca="1" si="479"/>
        <v/>
      </c>
      <c r="E153" s="117" t="str">
        <f t="shared" ca="1" si="480"/>
        <v/>
      </c>
      <c r="F153" s="117" t="str">
        <f t="shared" ca="1" si="481"/>
        <v xml:space="preserve"> </v>
      </c>
      <c r="G153" s="117">
        <v>122</v>
      </c>
      <c r="H153" s="122"/>
      <c r="I153" s="117">
        <f t="shared" ca="1" si="482"/>
        <v>0</v>
      </c>
    </row>
    <row r="154" spans="1:9" x14ac:dyDescent="0.3">
      <c r="A154" s="117">
        <f t="shared" si="483"/>
        <v>9</v>
      </c>
      <c r="B154" s="117">
        <v>23</v>
      </c>
      <c r="C154" s="117"/>
      <c r="D154" s="117" t="str">
        <f t="shared" ca="1" si="479"/>
        <v/>
      </c>
      <c r="E154" s="117" t="str">
        <f t="shared" ca="1" si="480"/>
        <v/>
      </c>
      <c r="F154" s="117" t="str">
        <f t="shared" ca="1" si="481"/>
        <v xml:space="preserve"> </v>
      </c>
      <c r="G154" s="117">
        <v>123</v>
      </c>
      <c r="H154" s="122"/>
      <c r="I154" s="117">
        <f t="shared" ca="1" si="482"/>
        <v>0</v>
      </c>
    </row>
    <row r="155" spans="1:9" x14ac:dyDescent="0.3">
      <c r="A155" s="117">
        <f t="shared" si="483"/>
        <v>9</v>
      </c>
      <c r="B155" s="117">
        <v>24</v>
      </c>
      <c r="C155" s="117"/>
      <c r="D155" s="117" t="str">
        <f t="shared" ca="1" si="479"/>
        <v/>
      </c>
      <c r="E155" s="117" t="str">
        <f t="shared" ca="1" si="480"/>
        <v/>
      </c>
      <c r="F155" s="117" t="str">
        <f t="shared" ca="1" si="481"/>
        <v xml:space="preserve"> </v>
      </c>
      <c r="G155" s="117">
        <v>124</v>
      </c>
      <c r="H155" s="122"/>
      <c r="I155" s="117">
        <f t="shared" ca="1" si="482"/>
        <v>0</v>
      </c>
    </row>
    <row r="156" spans="1:9" x14ac:dyDescent="0.3">
      <c r="A156" s="117">
        <f t="shared" si="483"/>
        <v>9</v>
      </c>
      <c r="B156" s="117">
        <v>25</v>
      </c>
      <c r="C156" s="117"/>
      <c r="D156" s="117" t="str">
        <f t="shared" ca="1" si="479"/>
        <v/>
      </c>
      <c r="E156" s="117" t="str">
        <f t="shared" ca="1" si="480"/>
        <v/>
      </c>
      <c r="F156" s="117" t="str">
        <f t="shared" ca="1" si="481"/>
        <v xml:space="preserve"> </v>
      </c>
      <c r="G156" s="117">
        <v>125</v>
      </c>
      <c r="H156" s="122"/>
      <c r="I156" s="117">
        <f t="shared" ca="1" si="482"/>
        <v>0</v>
      </c>
    </row>
    <row r="157" spans="1:9" x14ac:dyDescent="0.3">
      <c r="A157" s="117">
        <f t="shared" si="483"/>
        <v>11</v>
      </c>
      <c r="B157" s="117">
        <v>1</v>
      </c>
      <c r="C157" s="117"/>
      <c r="D157" s="117" t="str">
        <f t="shared" ca="1" si="479"/>
        <v/>
      </c>
      <c r="E157" s="117" t="str">
        <f t="shared" ca="1" si="480"/>
        <v/>
      </c>
      <c r="F157" s="117" t="str">
        <f t="shared" ca="1" si="481"/>
        <v xml:space="preserve"> </v>
      </c>
      <c r="G157" s="117">
        <v>126</v>
      </c>
      <c r="H157" s="122"/>
      <c r="I157" s="117">
        <f t="shared" ca="1" si="482"/>
        <v>0</v>
      </c>
    </row>
    <row r="158" spans="1:9" x14ac:dyDescent="0.3">
      <c r="A158" s="117">
        <f t="shared" si="483"/>
        <v>11</v>
      </c>
      <c r="B158" s="117">
        <v>2</v>
      </c>
      <c r="C158" s="117"/>
      <c r="D158" s="117" t="str">
        <f t="shared" ca="1" si="479"/>
        <v/>
      </c>
      <c r="E158" s="117" t="str">
        <f t="shared" ca="1" si="480"/>
        <v/>
      </c>
      <c r="F158" s="117" t="str">
        <f t="shared" ca="1" si="481"/>
        <v xml:space="preserve"> </v>
      </c>
      <c r="G158" s="117">
        <v>127</v>
      </c>
      <c r="H158" s="122"/>
      <c r="I158" s="117">
        <f t="shared" ca="1" si="482"/>
        <v>0</v>
      </c>
    </row>
    <row r="159" spans="1:9" x14ac:dyDescent="0.3">
      <c r="A159" s="117">
        <f t="shared" si="483"/>
        <v>11</v>
      </c>
      <c r="B159" s="117">
        <v>3</v>
      </c>
      <c r="C159" s="117"/>
      <c r="D159" s="117" t="str">
        <f t="shared" ca="1" si="479"/>
        <v/>
      </c>
      <c r="E159" s="117" t="str">
        <f t="shared" ca="1" si="480"/>
        <v/>
      </c>
      <c r="F159" s="117" t="str">
        <f t="shared" ca="1" si="481"/>
        <v xml:space="preserve"> </v>
      </c>
      <c r="G159" s="117">
        <v>128</v>
      </c>
      <c r="H159" s="122"/>
      <c r="I159" s="117">
        <f t="shared" ca="1" si="482"/>
        <v>0</v>
      </c>
    </row>
    <row r="160" spans="1:9" x14ac:dyDescent="0.3">
      <c r="A160" s="117">
        <f t="shared" si="483"/>
        <v>11</v>
      </c>
      <c r="B160" s="117">
        <v>4</v>
      </c>
      <c r="C160" s="117"/>
      <c r="D160" s="117" t="str">
        <f t="shared" ca="1" si="479"/>
        <v/>
      </c>
      <c r="E160" s="117" t="str">
        <f t="shared" ca="1" si="480"/>
        <v/>
      </c>
      <c r="F160" s="117" t="str">
        <f t="shared" ca="1" si="481"/>
        <v xml:space="preserve"> </v>
      </c>
      <c r="G160" s="117">
        <v>129</v>
      </c>
      <c r="H160" s="122"/>
      <c r="I160" s="117">
        <f t="shared" ca="1" si="482"/>
        <v>0</v>
      </c>
    </row>
    <row r="161" spans="1:9" x14ac:dyDescent="0.3">
      <c r="A161" s="117">
        <f t="shared" si="483"/>
        <v>11</v>
      </c>
      <c r="B161" s="117">
        <v>5</v>
      </c>
      <c r="C161" s="117"/>
      <c r="D161" s="117" t="str">
        <f t="shared" ref="D161:D224" ca="1" si="484">TRIM(HLOOKUP(A161,$B$3:$AO$29,B161+2,0))</f>
        <v/>
      </c>
      <c r="E161" s="117" t="str">
        <f t="shared" ref="E161:E224" ca="1" si="485">IF(HLOOKUP(A161+1,$B$3:$AO$29,B161+2,0)=0,"",HLOOKUP(A161+1,$B$3:$AO$29,B161+2,0))</f>
        <v/>
      </c>
      <c r="F161" s="117" t="str">
        <f t="shared" ref="F161:F224" ca="1" si="486">CONCATENATE(D161," ",E161)</f>
        <v xml:space="preserve"> </v>
      </c>
      <c r="G161" s="117">
        <v>130</v>
      </c>
      <c r="H161" s="122"/>
      <c r="I161" s="117">
        <f t="shared" ca="1" si="482"/>
        <v>0</v>
      </c>
    </row>
    <row r="162" spans="1:9" x14ac:dyDescent="0.3">
      <c r="A162" s="117">
        <f t="shared" si="483"/>
        <v>11</v>
      </c>
      <c r="B162" s="117">
        <v>6</v>
      </c>
      <c r="C162" s="117"/>
      <c r="D162" s="117" t="str">
        <f t="shared" ca="1" si="484"/>
        <v/>
      </c>
      <c r="E162" s="117" t="str">
        <f t="shared" ca="1" si="485"/>
        <v/>
      </c>
      <c r="F162" s="117" t="str">
        <f t="shared" ca="1" si="486"/>
        <v xml:space="preserve"> </v>
      </c>
      <c r="G162" s="117">
        <v>131</v>
      </c>
      <c r="H162" s="122"/>
      <c r="I162" s="117">
        <f t="shared" ref="I162:I225" ca="1" si="487">COUNTIF($F$32:$F$531,H162)</f>
        <v>0</v>
      </c>
    </row>
    <row r="163" spans="1:9" x14ac:dyDescent="0.3">
      <c r="A163" s="117">
        <f t="shared" si="483"/>
        <v>11</v>
      </c>
      <c r="B163" s="117">
        <v>7</v>
      </c>
      <c r="C163" s="117"/>
      <c r="D163" s="117" t="str">
        <f t="shared" ca="1" si="484"/>
        <v/>
      </c>
      <c r="E163" s="117" t="str">
        <f t="shared" ca="1" si="485"/>
        <v/>
      </c>
      <c r="F163" s="117" t="str">
        <f t="shared" ca="1" si="486"/>
        <v xml:space="preserve"> </v>
      </c>
      <c r="G163" s="117">
        <v>132</v>
      </c>
      <c r="H163" s="122"/>
      <c r="I163" s="117">
        <f t="shared" ca="1" si="487"/>
        <v>0</v>
      </c>
    </row>
    <row r="164" spans="1:9" x14ac:dyDescent="0.3">
      <c r="A164" s="117">
        <f t="shared" si="483"/>
        <v>11</v>
      </c>
      <c r="B164" s="117">
        <v>8</v>
      </c>
      <c r="C164" s="117"/>
      <c r="D164" s="117" t="str">
        <f t="shared" ca="1" si="484"/>
        <v/>
      </c>
      <c r="E164" s="117" t="str">
        <f t="shared" ca="1" si="485"/>
        <v/>
      </c>
      <c r="F164" s="117" t="str">
        <f t="shared" ca="1" si="486"/>
        <v xml:space="preserve"> </v>
      </c>
      <c r="G164" s="117">
        <v>133</v>
      </c>
      <c r="H164" s="122"/>
      <c r="I164" s="117">
        <f t="shared" ca="1" si="487"/>
        <v>0</v>
      </c>
    </row>
    <row r="165" spans="1:9" x14ac:dyDescent="0.3">
      <c r="A165" s="117">
        <f t="shared" si="483"/>
        <v>11</v>
      </c>
      <c r="B165" s="117">
        <v>9</v>
      </c>
      <c r="C165" s="117"/>
      <c r="D165" s="117" t="str">
        <f t="shared" ca="1" si="484"/>
        <v/>
      </c>
      <c r="E165" s="117" t="str">
        <f t="shared" ca="1" si="485"/>
        <v/>
      </c>
      <c r="F165" s="117" t="str">
        <f t="shared" ca="1" si="486"/>
        <v xml:space="preserve"> </v>
      </c>
      <c r="G165" s="117">
        <v>134</v>
      </c>
      <c r="H165" s="122"/>
      <c r="I165" s="117">
        <f t="shared" ca="1" si="487"/>
        <v>0</v>
      </c>
    </row>
    <row r="166" spans="1:9" x14ac:dyDescent="0.3">
      <c r="A166" s="117">
        <f t="shared" si="483"/>
        <v>11</v>
      </c>
      <c r="B166" s="117">
        <v>10</v>
      </c>
      <c r="C166" s="117"/>
      <c r="D166" s="117" t="str">
        <f t="shared" ca="1" si="484"/>
        <v/>
      </c>
      <c r="E166" s="117" t="str">
        <f t="shared" ca="1" si="485"/>
        <v/>
      </c>
      <c r="F166" s="117" t="str">
        <f t="shared" ca="1" si="486"/>
        <v xml:space="preserve"> </v>
      </c>
      <c r="G166" s="117">
        <v>135</v>
      </c>
      <c r="H166" s="122"/>
      <c r="I166" s="117">
        <f t="shared" ca="1" si="487"/>
        <v>0</v>
      </c>
    </row>
    <row r="167" spans="1:9" x14ac:dyDescent="0.3">
      <c r="A167" s="117">
        <f t="shared" si="483"/>
        <v>11</v>
      </c>
      <c r="B167" s="117">
        <v>11</v>
      </c>
      <c r="C167" s="117"/>
      <c r="D167" s="117" t="str">
        <f t="shared" ca="1" si="484"/>
        <v/>
      </c>
      <c r="E167" s="117" t="str">
        <f t="shared" ca="1" si="485"/>
        <v/>
      </c>
      <c r="F167" s="117" t="str">
        <f t="shared" ca="1" si="486"/>
        <v xml:space="preserve"> </v>
      </c>
      <c r="G167" s="117">
        <v>136</v>
      </c>
      <c r="H167" s="122"/>
      <c r="I167" s="117">
        <f t="shared" ca="1" si="487"/>
        <v>0</v>
      </c>
    </row>
    <row r="168" spans="1:9" x14ac:dyDescent="0.3">
      <c r="A168" s="117">
        <f t="shared" si="483"/>
        <v>11</v>
      </c>
      <c r="B168" s="117">
        <v>12</v>
      </c>
      <c r="C168" s="117"/>
      <c r="D168" s="117" t="str">
        <f t="shared" ca="1" si="484"/>
        <v/>
      </c>
      <c r="E168" s="117" t="str">
        <f t="shared" ca="1" si="485"/>
        <v/>
      </c>
      <c r="F168" s="117" t="str">
        <f t="shared" ca="1" si="486"/>
        <v xml:space="preserve"> </v>
      </c>
      <c r="G168" s="117">
        <v>137</v>
      </c>
      <c r="H168" s="122"/>
      <c r="I168" s="117">
        <f t="shared" ca="1" si="487"/>
        <v>0</v>
      </c>
    </row>
    <row r="169" spans="1:9" x14ac:dyDescent="0.3">
      <c r="A169" s="117">
        <f t="shared" si="483"/>
        <v>11</v>
      </c>
      <c r="B169" s="117">
        <v>13</v>
      </c>
      <c r="C169" s="117"/>
      <c r="D169" s="117" t="str">
        <f t="shared" ca="1" si="484"/>
        <v/>
      </c>
      <c r="E169" s="117" t="str">
        <f t="shared" ca="1" si="485"/>
        <v/>
      </c>
      <c r="F169" s="117" t="str">
        <f t="shared" ca="1" si="486"/>
        <v xml:space="preserve"> </v>
      </c>
      <c r="G169" s="117">
        <v>138</v>
      </c>
      <c r="H169" s="122"/>
      <c r="I169" s="117">
        <f t="shared" ca="1" si="487"/>
        <v>0</v>
      </c>
    </row>
    <row r="170" spans="1:9" x14ac:dyDescent="0.3">
      <c r="A170" s="117">
        <f t="shared" si="483"/>
        <v>11</v>
      </c>
      <c r="B170" s="117">
        <v>14</v>
      </c>
      <c r="C170" s="117"/>
      <c r="D170" s="117" t="str">
        <f t="shared" ca="1" si="484"/>
        <v/>
      </c>
      <c r="E170" s="117" t="str">
        <f t="shared" ca="1" si="485"/>
        <v/>
      </c>
      <c r="F170" s="117" t="str">
        <f t="shared" ca="1" si="486"/>
        <v xml:space="preserve"> </v>
      </c>
      <c r="G170" s="117">
        <v>139</v>
      </c>
      <c r="H170" s="122"/>
      <c r="I170" s="117">
        <f t="shared" ca="1" si="487"/>
        <v>0</v>
      </c>
    </row>
    <row r="171" spans="1:9" x14ac:dyDescent="0.3">
      <c r="A171" s="117">
        <f t="shared" si="483"/>
        <v>11</v>
      </c>
      <c r="B171" s="117">
        <v>15</v>
      </c>
      <c r="C171" s="117"/>
      <c r="D171" s="117" t="str">
        <f t="shared" ca="1" si="484"/>
        <v/>
      </c>
      <c r="E171" s="117" t="str">
        <f t="shared" ca="1" si="485"/>
        <v/>
      </c>
      <c r="F171" s="117" t="str">
        <f t="shared" ca="1" si="486"/>
        <v xml:space="preserve"> </v>
      </c>
      <c r="G171" s="117">
        <v>140</v>
      </c>
      <c r="H171" s="122"/>
      <c r="I171" s="117">
        <f t="shared" ca="1" si="487"/>
        <v>0</v>
      </c>
    </row>
    <row r="172" spans="1:9" x14ac:dyDescent="0.3">
      <c r="A172" s="117">
        <f t="shared" ref="A172:A235" si="488">IF(B171&gt;B172,A171+2,A171)</f>
        <v>11</v>
      </c>
      <c r="B172" s="117">
        <v>16</v>
      </c>
      <c r="C172" s="117"/>
      <c r="D172" s="117" t="str">
        <f t="shared" ca="1" si="484"/>
        <v/>
      </c>
      <c r="E172" s="117" t="str">
        <f t="shared" ca="1" si="485"/>
        <v/>
      </c>
      <c r="F172" s="117" t="str">
        <f t="shared" ca="1" si="486"/>
        <v xml:space="preserve"> </v>
      </c>
      <c r="G172" s="117">
        <v>141</v>
      </c>
      <c r="H172" s="122"/>
      <c r="I172" s="117">
        <f t="shared" ca="1" si="487"/>
        <v>0</v>
      </c>
    </row>
    <row r="173" spans="1:9" x14ac:dyDescent="0.3">
      <c r="A173" s="117">
        <f t="shared" si="488"/>
        <v>11</v>
      </c>
      <c r="B173" s="117">
        <v>17</v>
      </c>
      <c r="C173" s="117"/>
      <c r="D173" s="117" t="str">
        <f t="shared" ca="1" si="484"/>
        <v/>
      </c>
      <c r="E173" s="117" t="str">
        <f t="shared" ca="1" si="485"/>
        <v/>
      </c>
      <c r="F173" s="117" t="str">
        <f t="shared" ca="1" si="486"/>
        <v xml:space="preserve"> </v>
      </c>
      <c r="G173" s="117">
        <v>142</v>
      </c>
      <c r="H173" s="122"/>
      <c r="I173" s="117">
        <f t="shared" ca="1" si="487"/>
        <v>0</v>
      </c>
    </row>
    <row r="174" spans="1:9" x14ac:dyDescent="0.3">
      <c r="A174" s="117">
        <f t="shared" si="488"/>
        <v>11</v>
      </c>
      <c r="B174" s="117">
        <v>18</v>
      </c>
      <c r="C174" s="117"/>
      <c r="D174" s="117" t="str">
        <f t="shared" ca="1" si="484"/>
        <v/>
      </c>
      <c r="E174" s="117" t="str">
        <f t="shared" ca="1" si="485"/>
        <v/>
      </c>
      <c r="F174" s="117" t="str">
        <f t="shared" ca="1" si="486"/>
        <v xml:space="preserve"> </v>
      </c>
      <c r="G174" s="117">
        <v>143</v>
      </c>
      <c r="H174" s="122"/>
      <c r="I174" s="117">
        <f t="shared" ca="1" si="487"/>
        <v>0</v>
      </c>
    </row>
    <row r="175" spans="1:9" x14ac:dyDescent="0.3">
      <c r="A175" s="117">
        <f t="shared" si="488"/>
        <v>11</v>
      </c>
      <c r="B175" s="117">
        <v>19</v>
      </c>
      <c r="C175" s="117"/>
      <c r="D175" s="117" t="str">
        <f t="shared" ca="1" si="484"/>
        <v/>
      </c>
      <c r="E175" s="117" t="str">
        <f t="shared" ca="1" si="485"/>
        <v/>
      </c>
      <c r="F175" s="117" t="str">
        <f t="shared" ca="1" si="486"/>
        <v xml:space="preserve"> </v>
      </c>
      <c r="G175" s="117">
        <v>144</v>
      </c>
      <c r="H175" s="122"/>
      <c r="I175" s="117">
        <f t="shared" ca="1" si="487"/>
        <v>0</v>
      </c>
    </row>
    <row r="176" spans="1:9" x14ac:dyDescent="0.3">
      <c r="A176" s="117">
        <f t="shared" si="488"/>
        <v>11</v>
      </c>
      <c r="B176" s="117">
        <v>20</v>
      </c>
      <c r="C176" s="117"/>
      <c r="D176" s="117" t="str">
        <f t="shared" ca="1" si="484"/>
        <v/>
      </c>
      <c r="E176" s="117" t="str">
        <f t="shared" ca="1" si="485"/>
        <v/>
      </c>
      <c r="F176" s="117" t="str">
        <f t="shared" ca="1" si="486"/>
        <v xml:space="preserve"> </v>
      </c>
      <c r="G176" s="117">
        <v>145</v>
      </c>
      <c r="H176" s="122"/>
      <c r="I176" s="117">
        <f t="shared" ca="1" si="487"/>
        <v>0</v>
      </c>
    </row>
    <row r="177" spans="1:9" x14ac:dyDescent="0.3">
      <c r="A177" s="117">
        <f t="shared" si="488"/>
        <v>11</v>
      </c>
      <c r="B177" s="117">
        <v>21</v>
      </c>
      <c r="C177" s="117"/>
      <c r="D177" s="117" t="str">
        <f t="shared" ca="1" si="484"/>
        <v/>
      </c>
      <c r="E177" s="117" t="str">
        <f t="shared" ca="1" si="485"/>
        <v/>
      </c>
      <c r="F177" s="117" t="str">
        <f t="shared" ca="1" si="486"/>
        <v xml:space="preserve"> </v>
      </c>
      <c r="G177" s="117">
        <v>146</v>
      </c>
      <c r="H177" s="122"/>
      <c r="I177" s="117">
        <f t="shared" ca="1" si="487"/>
        <v>0</v>
      </c>
    </row>
    <row r="178" spans="1:9" x14ac:dyDescent="0.3">
      <c r="A178" s="117">
        <f t="shared" si="488"/>
        <v>11</v>
      </c>
      <c r="B178" s="117">
        <v>22</v>
      </c>
      <c r="C178" s="117"/>
      <c r="D178" s="117" t="str">
        <f t="shared" ca="1" si="484"/>
        <v/>
      </c>
      <c r="E178" s="117" t="str">
        <f t="shared" ca="1" si="485"/>
        <v/>
      </c>
      <c r="F178" s="117" t="str">
        <f t="shared" ca="1" si="486"/>
        <v xml:space="preserve"> </v>
      </c>
      <c r="G178" s="117">
        <v>147</v>
      </c>
      <c r="H178" s="122"/>
      <c r="I178" s="117">
        <f t="shared" ca="1" si="487"/>
        <v>0</v>
      </c>
    </row>
    <row r="179" spans="1:9" x14ac:dyDescent="0.3">
      <c r="A179" s="117">
        <f t="shared" si="488"/>
        <v>11</v>
      </c>
      <c r="B179" s="117">
        <v>23</v>
      </c>
      <c r="C179" s="117"/>
      <c r="D179" s="117" t="str">
        <f t="shared" ca="1" si="484"/>
        <v/>
      </c>
      <c r="E179" s="117" t="str">
        <f t="shared" ca="1" si="485"/>
        <v/>
      </c>
      <c r="F179" s="117" t="str">
        <f t="shared" ca="1" si="486"/>
        <v xml:space="preserve"> </v>
      </c>
      <c r="G179" s="117">
        <v>148</v>
      </c>
      <c r="H179" s="122"/>
      <c r="I179" s="117">
        <f t="shared" ca="1" si="487"/>
        <v>0</v>
      </c>
    </row>
    <row r="180" spans="1:9" x14ac:dyDescent="0.3">
      <c r="A180" s="117">
        <f t="shared" si="488"/>
        <v>11</v>
      </c>
      <c r="B180" s="117">
        <v>24</v>
      </c>
      <c r="C180" s="117"/>
      <c r="D180" s="117" t="str">
        <f t="shared" ca="1" si="484"/>
        <v/>
      </c>
      <c r="E180" s="117" t="str">
        <f t="shared" ca="1" si="485"/>
        <v/>
      </c>
      <c r="F180" s="117" t="str">
        <f t="shared" ca="1" si="486"/>
        <v xml:space="preserve"> </v>
      </c>
      <c r="G180" s="117">
        <v>149</v>
      </c>
      <c r="H180" s="122"/>
      <c r="I180" s="117">
        <f t="shared" ca="1" si="487"/>
        <v>0</v>
      </c>
    </row>
    <row r="181" spans="1:9" x14ac:dyDescent="0.3">
      <c r="A181" s="117">
        <f t="shared" si="488"/>
        <v>11</v>
      </c>
      <c r="B181" s="117">
        <v>25</v>
      </c>
      <c r="C181" s="117"/>
      <c r="D181" s="117" t="str">
        <f t="shared" ca="1" si="484"/>
        <v/>
      </c>
      <c r="E181" s="117" t="str">
        <f t="shared" ca="1" si="485"/>
        <v/>
      </c>
      <c r="F181" s="117" t="str">
        <f t="shared" ca="1" si="486"/>
        <v xml:space="preserve"> </v>
      </c>
      <c r="G181" s="117">
        <v>150</v>
      </c>
      <c r="H181" s="122"/>
      <c r="I181" s="117">
        <f t="shared" ca="1" si="487"/>
        <v>0</v>
      </c>
    </row>
    <row r="182" spans="1:9" x14ac:dyDescent="0.3">
      <c r="A182" s="117">
        <f t="shared" si="488"/>
        <v>13</v>
      </c>
      <c r="B182" s="117">
        <v>1</v>
      </c>
      <c r="C182" s="117"/>
      <c r="D182" s="117" t="str">
        <f t="shared" ca="1" si="484"/>
        <v/>
      </c>
      <c r="E182" s="117" t="str">
        <f t="shared" ca="1" si="485"/>
        <v/>
      </c>
      <c r="F182" s="117" t="str">
        <f t="shared" ca="1" si="486"/>
        <v xml:space="preserve"> </v>
      </c>
      <c r="G182" s="117">
        <v>151</v>
      </c>
      <c r="H182" s="122"/>
      <c r="I182" s="117">
        <f t="shared" ca="1" si="487"/>
        <v>0</v>
      </c>
    </row>
    <row r="183" spans="1:9" x14ac:dyDescent="0.3">
      <c r="A183" s="117">
        <f t="shared" si="488"/>
        <v>13</v>
      </c>
      <c r="B183" s="117">
        <v>2</v>
      </c>
      <c r="C183" s="117"/>
      <c r="D183" s="117" t="str">
        <f t="shared" ca="1" si="484"/>
        <v/>
      </c>
      <c r="E183" s="117" t="str">
        <f t="shared" ca="1" si="485"/>
        <v/>
      </c>
      <c r="F183" s="117" t="str">
        <f t="shared" ca="1" si="486"/>
        <v xml:space="preserve"> </v>
      </c>
      <c r="G183" s="117">
        <v>152</v>
      </c>
      <c r="H183" s="122"/>
      <c r="I183" s="117">
        <f t="shared" ca="1" si="487"/>
        <v>0</v>
      </c>
    </row>
    <row r="184" spans="1:9" x14ac:dyDescent="0.3">
      <c r="A184" s="117">
        <f t="shared" si="488"/>
        <v>13</v>
      </c>
      <c r="B184" s="117">
        <v>3</v>
      </c>
      <c r="C184" s="117"/>
      <c r="D184" s="117" t="str">
        <f t="shared" ca="1" si="484"/>
        <v/>
      </c>
      <c r="E184" s="117" t="str">
        <f t="shared" ca="1" si="485"/>
        <v/>
      </c>
      <c r="F184" s="117" t="str">
        <f t="shared" ca="1" si="486"/>
        <v xml:space="preserve"> </v>
      </c>
      <c r="G184" s="117">
        <v>153</v>
      </c>
      <c r="H184" s="122"/>
      <c r="I184" s="117">
        <f t="shared" ca="1" si="487"/>
        <v>0</v>
      </c>
    </row>
    <row r="185" spans="1:9" x14ac:dyDescent="0.3">
      <c r="A185" s="117">
        <f t="shared" si="488"/>
        <v>13</v>
      </c>
      <c r="B185" s="117">
        <v>4</v>
      </c>
      <c r="C185" s="117"/>
      <c r="D185" s="117" t="str">
        <f t="shared" ca="1" si="484"/>
        <v/>
      </c>
      <c r="E185" s="117" t="str">
        <f t="shared" ca="1" si="485"/>
        <v/>
      </c>
      <c r="F185" s="117" t="str">
        <f t="shared" ca="1" si="486"/>
        <v xml:space="preserve"> </v>
      </c>
      <c r="G185" s="117">
        <v>154</v>
      </c>
      <c r="H185" s="122"/>
      <c r="I185" s="117">
        <f t="shared" ca="1" si="487"/>
        <v>0</v>
      </c>
    </row>
    <row r="186" spans="1:9" x14ac:dyDescent="0.3">
      <c r="A186" s="117">
        <f t="shared" si="488"/>
        <v>13</v>
      </c>
      <c r="B186" s="117">
        <v>5</v>
      </c>
      <c r="C186" s="117"/>
      <c r="D186" s="117" t="str">
        <f t="shared" ca="1" si="484"/>
        <v/>
      </c>
      <c r="E186" s="117" t="str">
        <f t="shared" ca="1" si="485"/>
        <v/>
      </c>
      <c r="F186" s="117" t="str">
        <f t="shared" ca="1" si="486"/>
        <v xml:space="preserve"> </v>
      </c>
      <c r="G186" s="117">
        <v>155</v>
      </c>
      <c r="H186" s="122"/>
      <c r="I186" s="117">
        <f t="shared" ca="1" si="487"/>
        <v>0</v>
      </c>
    </row>
    <row r="187" spans="1:9" x14ac:dyDescent="0.3">
      <c r="A187" s="117">
        <f t="shared" si="488"/>
        <v>13</v>
      </c>
      <c r="B187" s="117">
        <v>6</v>
      </c>
      <c r="C187" s="117"/>
      <c r="D187" s="117" t="str">
        <f t="shared" ca="1" si="484"/>
        <v/>
      </c>
      <c r="E187" s="117" t="str">
        <f t="shared" ca="1" si="485"/>
        <v/>
      </c>
      <c r="F187" s="117" t="str">
        <f t="shared" ca="1" si="486"/>
        <v xml:space="preserve"> </v>
      </c>
      <c r="G187" s="117">
        <v>156</v>
      </c>
      <c r="H187" s="122"/>
      <c r="I187" s="117">
        <f t="shared" ca="1" si="487"/>
        <v>0</v>
      </c>
    </row>
    <row r="188" spans="1:9" x14ac:dyDescent="0.3">
      <c r="A188" s="117">
        <f t="shared" si="488"/>
        <v>13</v>
      </c>
      <c r="B188" s="117">
        <v>7</v>
      </c>
      <c r="C188" s="117"/>
      <c r="D188" s="117" t="str">
        <f t="shared" ca="1" si="484"/>
        <v/>
      </c>
      <c r="E188" s="117" t="str">
        <f t="shared" ca="1" si="485"/>
        <v/>
      </c>
      <c r="F188" s="117" t="str">
        <f t="shared" ca="1" si="486"/>
        <v xml:space="preserve"> </v>
      </c>
      <c r="G188" s="117">
        <v>157</v>
      </c>
      <c r="H188" s="122"/>
      <c r="I188" s="117">
        <f t="shared" ca="1" si="487"/>
        <v>0</v>
      </c>
    </row>
    <row r="189" spans="1:9" x14ac:dyDescent="0.3">
      <c r="A189" s="117">
        <f t="shared" si="488"/>
        <v>13</v>
      </c>
      <c r="B189" s="117">
        <v>8</v>
      </c>
      <c r="C189" s="117"/>
      <c r="D189" s="117" t="str">
        <f t="shared" ca="1" si="484"/>
        <v/>
      </c>
      <c r="E189" s="117" t="str">
        <f t="shared" ca="1" si="485"/>
        <v/>
      </c>
      <c r="F189" s="117" t="str">
        <f t="shared" ca="1" si="486"/>
        <v xml:space="preserve"> </v>
      </c>
      <c r="G189" s="117">
        <v>158</v>
      </c>
      <c r="H189" s="122"/>
      <c r="I189" s="117">
        <f t="shared" ca="1" si="487"/>
        <v>0</v>
      </c>
    </row>
    <row r="190" spans="1:9" x14ac:dyDescent="0.3">
      <c r="A190" s="117">
        <f t="shared" si="488"/>
        <v>13</v>
      </c>
      <c r="B190" s="117">
        <v>9</v>
      </c>
      <c r="C190" s="117"/>
      <c r="D190" s="117" t="str">
        <f t="shared" ca="1" si="484"/>
        <v/>
      </c>
      <c r="E190" s="117" t="str">
        <f t="shared" ca="1" si="485"/>
        <v/>
      </c>
      <c r="F190" s="117" t="str">
        <f t="shared" ca="1" si="486"/>
        <v xml:space="preserve"> </v>
      </c>
      <c r="G190" s="117">
        <v>159</v>
      </c>
      <c r="H190" s="122"/>
      <c r="I190" s="117">
        <f t="shared" ca="1" si="487"/>
        <v>0</v>
      </c>
    </row>
    <row r="191" spans="1:9" x14ac:dyDescent="0.3">
      <c r="A191" s="117">
        <f t="shared" si="488"/>
        <v>13</v>
      </c>
      <c r="B191" s="117">
        <v>10</v>
      </c>
      <c r="C191" s="117"/>
      <c r="D191" s="117" t="str">
        <f t="shared" ca="1" si="484"/>
        <v/>
      </c>
      <c r="E191" s="117" t="str">
        <f t="shared" ca="1" si="485"/>
        <v/>
      </c>
      <c r="F191" s="117" t="str">
        <f t="shared" ca="1" si="486"/>
        <v xml:space="preserve"> </v>
      </c>
      <c r="G191" s="117">
        <v>160</v>
      </c>
      <c r="H191" s="122"/>
      <c r="I191" s="117">
        <f t="shared" ca="1" si="487"/>
        <v>0</v>
      </c>
    </row>
    <row r="192" spans="1:9" x14ac:dyDescent="0.3">
      <c r="A192" s="117">
        <f t="shared" si="488"/>
        <v>13</v>
      </c>
      <c r="B192" s="117">
        <v>11</v>
      </c>
      <c r="C192" s="117"/>
      <c r="D192" s="117" t="str">
        <f t="shared" ca="1" si="484"/>
        <v/>
      </c>
      <c r="E192" s="117" t="str">
        <f t="shared" ca="1" si="485"/>
        <v/>
      </c>
      <c r="F192" s="117" t="str">
        <f t="shared" ca="1" si="486"/>
        <v xml:space="preserve"> </v>
      </c>
      <c r="G192" s="117">
        <v>161</v>
      </c>
      <c r="H192" s="122"/>
      <c r="I192" s="117">
        <f t="shared" ca="1" si="487"/>
        <v>0</v>
      </c>
    </row>
    <row r="193" spans="1:9" x14ac:dyDescent="0.3">
      <c r="A193" s="117">
        <f t="shared" si="488"/>
        <v>13</v>
      </c>
      <c r="B193" s="117">
        <v>12</v>
      </c>
      <c r="C193" s="117"/>
      <c r="D193" s="117" t="str">
        <f t="shared" ca="1" si="484"/>
        <v/>
      </c>
      <c r="E193" s="117" t="str">
        <f t="shared" ca="1" si="485"/>
        <v/>
      </c>
      <c r="F193" s="117" t="str">
        <f t="shared" ca="1" si="486"/>
        <v xml:space="preserve"> </v>
      </c>
      <c r="G193" s="117">
        <v>162</v>
      </c>
      <c r="H193" s="122"/>
      <c r="I193" s="117">
        <f t="shared" ca="1" si="487"/>
        <v>0</v>
      </c>
    </row>
    <row r="194" spans="1:9" x14ac:dyDescent="0.3">
      <c r="A194" s="117">
        <f t="shared" si="488"/>
        <v>13</v>
      </c>
      <c r="B194" s="117">
        <v>13</v>
      </c>
      <c r="C194" s="117"/>
      <c r="D194" s="117" t="str">
        <f t="shared" ca="1" si="484"/>
        <v/>
      </c>
      <c r="E194" s="117" t="str">
        <f t="shared" ca="1" si="485"/>
        <v/>
      </c>
      <c r="F194" s="117" t="str">
        <f t="shared" ca="1" si="486"/>
        <v xml:space="preserve"> </v>
      </c>
      <c r="G194" s="117">
        <v>163</v>
      </c>
      <c r="H194" s="122"/>
      <c r="I194" s="117">
        <f t="shared" ca="1" si="487"/>
        <v>0</v>
      </c>
    </row>
    <row r="195" spans="1:9" x14ac:dyDescent="0.3">
      <c r="A195" s="117">
        <f t="shared" si="488"/>
        <v>13</v>
      </c>
      <c r="B195" s="117">
        <v>14</v>
      </c>
      <c r="C195" s="117"/>
      <c r="D195" s="117" t="str">
        <f t="shared" ca="1" si="484"/>
        <v/>
      </c>
      <c r="E195" s="117" t="str">
        <f t="shared" ca="1" si="485"/>
        <v/>
      </c>
      <c r="F195" s="117" t="str">
        <f t="shared" ca="1" si="486"/>
        <v xml:space="preserve"> </v>
      </c>
      <c r="G195" s="117">
        <v>164</v>
      </c>
      <c r="H195" s="122"/>
      <c r="I195" s="117">
        <f t="shared" ca="1" si="487"/>
        <v>0</v>
      </c>
    </row>
    <row r="196" spans="1:9" x14ac:dyDescent="0.3">
      <c r="A196" s="117">
        <f t="shared" si="488"/>
        <v>13</v>
      </c>
      <c r="B196" s="117">
        <v>15</v>
      </c>
      <c r="C196" s="117"/>
      <c r="D196" s="117" t="str">
        <f t="shared" ca="1" si="484"/>
        <v/>
      </c>
      <c r="E196" s="117" t="str">
        <f t="shared" ca="1" si="485"/>
        <v/>
      </c>
      <c r="F196" s="117" t="str">
        <f t="shared" ca="1" si="486"/>
        <v xml:space="preserve"> </v>
      </c>
      <c r="G196" s="117">
        <v>165</v>
      </c>
      <c r="H196" s="122"/>
      <c r="I196" s="117">
        <f t="shared" ca="1" si="487"/>
        <v>0</v>
      </c>
    </row>
    <row r="197" spans="1:9" x14ac:dyDescent="0.3">
      <c r="A197" s="117">
        <f t="shared" si="488"/>
        <v>13</v>
      </c>
      <c r="B197" s="117">
        <v>16</v>
      </c>
      <c r="C197" s="117"/>
      <c r="D197" s="117" t="str">
        <f t="shared" ca="1" si="484"/>
        <v/>
      </c>
      <c r="E197" s="117" t="str">
        <f t="shared" ca="1" si="485"/>
        <v/>
      </c>
      <c r="F197" s="117" t="str">
        <f t="shared" ca="1" si="486"/>
        <v xml:space="preserve"> </v>
      </c>
      <c r="G197" s="117">
        <v>166</v>
      </c>
      <c r="H197" s="122"/>
      <c r="I197" s="117">
        <f t="shared" ca="1" si="487"/>
        <v>0</v>
      </c>
    </row>
    <row r="198" spans="1:9" x14ac:dyDescent="0.3">
      <c r="A198" s="117">
        <f t="shared" si="488"/>
        <v>13</v>
      </c>
      <c r="B198" s="117">
        <v>17</v>
      </c>
      <c r="C198" s="117"/>
      <c r="D198" s="117" t="str">
        <f t="shared" ca="1" si="484"/>
        <v/>
      </c>
      <c r="E198" s="117" t="str">
        <f t="shared" ca="1" si="485"/>
        <v/>
      </c>
      <c r="F198" s="117" t="str">
        <f t="shared" ca="1" si="486"/>
        <v xml:space="preserve"> </v>
      </c>
      <c r="G198" s="117">
        <v>167</v>
      </c>
      <c r="H198" s="122"/>
      <c r="I198" s="117">
        <f t="shared" ca="1" si="487"/>
        <v>0</v>
      </c>
    </row>
    <row r="199" spans="1:9" x14ac:dyDescent="0.3">
      <c r="A199" s="117">
        <f t="shared" si="488"/>
        <v>13</v>
      </c>
      <c r="B199" s="117">
        <v>18</v>
      </c>
      <c r="C199" s="117"/>
      <c r="D199" s="117" t="str">
        <f t="shared" ca="1" si="484"/>
        <v/>
      </c>
      <c r="E199" s="117" t="str">
        <f t="shared" ca="1" si="485"/>
        <v/>
      </c>
      <c r="F199" s="117" t="str">
        <f t="shared" ca="1" si="486"/>
        <v xml:space="preserve"> </v>
      </c>
      <c r="G199" s="117">
        <v>168</v>
      </c>
      <c r="H199" s="122"/>
      <c r="I199" s="117">
        <f t="shared" ca="1" si="487"/>
        <v>0</v>
      </c>
    </row>
    <row r="200" spans="1:9" x14ac:dyDescent="0.3">
      <c r="A200" s="117">
        <f t="shared" si="488"/>
        <v>13</v>
      </c>
      <c r="B200" s="117">
        <v>19</v>
      </c>
      <c r="C200" s="117"/>
      <c r="D200" s="117" t="str">
        <f t="shared" ca="1" si="484"/>
        <v/>
      </c>
      <c r="E200" s="117" t="str">
        <f t="shared" ca="1" si="485"/>
        <v/>
      </c>
      <c r="F200" s="117" t="str">
        <f t="shared" ca="1" si="486"/>
        <v xml:space="preserve"> </v>
      </c>
      <c r="G200" s="117">
        <v>169</v>
      </c>
      <c r="H200" s="122"/>
      <c r="I200" s="117">
        <f t="shared" ca="1" si="487"/>
        <v>0</v>
      </c>
    </row>
    <row r="201" spans="1:9" x14ac:dyDescent="0.3">
      <c r="A201" s="117">
        <f t="shared" si="488"/>
        <v>13</v>
      </c>
      <c r="B201" s="117">
        <v>20</v>
      </c>
      <c r="C201" s="117"/>
      <c r="D201" s="117" t="str">
        <f t="shared" ca="1" si="484"/>
        <v/>
      </c>
      <c r="E201" s="117" t="str">
        <f t="shared" ca="1" si="485"/>
        <v/>
      </c>
      <c r="F201" s="117" t="str">
        <f t="shared" ca="1" si="486"/>
        <v xml:space="preserve"> </v>
      </c>
      <c r="G201" s="117">
        <v>170</v>
      </c>
      <c r="H201" s="122"/>
      <c r="I201" s="117">
        <f t="shared" ca="1" si="487"/>
        <v>0</v>
      </c>
    </row>
    <row r="202" spans="1:9" x14ac:dyDescent="0.3">
      <c r="A202" s="117">
        <f t="shared" si="488"/>
        <v>13</v>
      </c>
      <c r="B202" s="117">
        <v>21</v>
      </c>
      <c r="C202" s="117"/>
      <c r="D202" s="117" t="str">
        <f t="shared" ca="1" si="484"/>
        <v/>
      </c>
      <c r="E202" s="117" t="str">
        <f t="shared" ca="1" si="485"/>
        <v/>
      </c>
      <c r="F202" s="117" t="str">
        <f t="shared" ca="1" si="486"/>
        <v xml:space="preserve"> </v>
      </c>
      <c r="G202" s="117">
        <v>171</v>
      </c>
      <c r="H202" s="122"/>
      <c r="I202" s="117">
        <f t="shared" ca="1" si="487"/>
        <v>0</v>
      </c>
    </row>
    <row r="203" spans="1:9" x14ac:dyDescent="0.3">
      <c r="A203" s="117">
        <f t="shared" si="488"/>
        <v>13</v>
      </c>
      <c r="B203" s="117">
        <v>22</v>
      </c>
      <c r="C203" s="117"/>
      <c r="D203" s="117" t="str">
        <f t="shared" ca="1" si="484"/>
        <v/>
      </c>
      <c r="E203" s="117" t="str">
        <f t="shared" ca="1" si="485"/>
        <v/>
      </c>
      <c r="F203" s="117" t="str">
        <f t="shared" ca="1" si="486"/>
        <v xml:space="preserve"> </v>
      </c>
      <c r="G203" s="117">
        <v>172</v>
      </c>
      <c r="H203" s="122"/>
      <c r="I203" s="117">
        <f t="shared" ca="1" si="487"/>
        <v>0</v>
      </c>
    </row>
    <row r="204" spans="1:9" x14ac:dyDescent="0.3">
      <c r="A204" s="117">
        <f t="shared" si="488"/>
        <v>13</v>
      </c>
      <c r="B204" s="117">
        <v>23</v>
      </c>
      <c r="C204" s="117"/>
      <c r="D204" s="117" t="str">
        <f t="shared" ca="1" si="484"/>
        <v/>
      </c>
      <c r="E204" s="117" t="str">
        <f t="shared" ca="1" si="485"/>
        <v/>
      </c>
      <c r="F204" s="117" t="str">
        <f t="shared" ca="1" si="486"/>
        <v xml:space="preserve"> </v>
      </c>
      <c r="G204" s="117">
        <v>173</v>
      </c>
      <c r="H204" s="122"/>
      <c r="I204" s="117">
        <f t="shared" ca="1" si="487"/>
        <v>0</v>
      </c>
    </row>
    <row r="205" spans="1:9" x14ac:dyDescent="0.3">
      <c r="A205" s="117">
        <f t="shared" si="488"/>
        <v>13</v>
      </c>
      <c r="B205" s="117">
        <v>24</v>
      </c>
      <c r="C205" s="117"/>
      <c r="D205" s="117" t="str">
        <f t="shared" ca="1" si="484"/>
        <v/>
      </c>
      <c r="E205" s="117" t="str">
        <f t="shared" ca="1" si="485"/>
        <v/>
      </c>
      <c r="F205" s="117" t="str">
        <f t="shared" ca="1" si="486"/>
        <v xml:space="preserve"> </v>
      </c>
      <c r="G205" s="117">
        <v>174</v>
      </c>
      <c r="H205" s="122"/>
      <c r="I205" s="117">
        <f t="shared" ca="1" si="487"/>
        <v>0</v>
      </c>
    </row>
    <row r="206" spans="1:9" x14ac:dyDescent="0.3">
      <c r="A206" s="117">
        <f t="shared" si="488"/>
        <v>13</v>
      </c>
      <c r="B206" s="117">
        <v>25</v>
      </c>
      <c r="C206" s="117"/>
      <c r="D206" s="117" t="str">
        <f t="shared" ca="1" si="484"/>
        <v/>
      </c>
      <c r="E206" s="117" t="str">
        <f t="shared" ca="1" si="485"/>
        <v/>
      </c>
      <c r="F206" s="117" t="str">
        <f t="shared" ca="1" si="486"/>
        <v xml:space="preserve"> </v>
      </c>
      <c r="G206" s="117">
        <v>175</v>
      </c>
      <c r="H206" s="122"/>
      <c r="I206" s="117">
        <f t="shared" ca="1" si="487"/>
        <v>0</v>
      </c>
    </row>
    <row r="207" spans="1:9" x14ac:dyDescent="0.3">
      <c r="A207" s="117">
        <f t="shared" si="488"/>
        <v>15</v>
      </c>
      <c r="B207" s="117">
        <v>1</v>
      </c>
      <c r="C207" s="117"/>
      <c r="D207" s="117" t="str">
        <f t="shared" ca="1" si="484"/>
        <v/>
      </c>
      <c r="E207" s="117" t="str">
        <f t="shared" ca="1" si="485"/>
        <v/>
      </c>
      <c r="F207" s="117" t="str">
        <f t="shared" ca="1" si="486"/>
        <v xml:space="preserve"> </v>
      </c>
      <c r="G207" s="117">
        <v>176</v>
      </c>
      <c r="H207" s="122"/>
      <c r="I207" s="117">
        <f t="shared" ca="1" si="487"/>
        <v>0</v>
      </c>
    </row>
    <row r="208" spans="1:9" x14ac:dyDescent="0.3">
      <c r="A208" s="117">
        <f t="shared" si="488"/>
        <v>15</v>
      </c>
      <c r="B208" s="117">
        <v>2</v>
      </c>
      <c r="C208" s="117"/>
      <c r="D208" s="117" t="str">
        <f t="shared" ca="1" si="484"/>
        <v/>
      </c>
      <c r="E208" s="117" t="str">
        <f t="shared" ca="1" si="485"/>
        <v/>
      </c>
      <c r="F208" s="117" t="str">
        <f t="shared" ca="1" si="486"/>
        <v xml:space="preserve"> </v>
      </c>
      <c r="G208" s="117">
        <v>177</v>
      </c>
      <c r="H208" s="122"/>
      <c r="I208" s="117">
        <f t="shared" ca="1" si="487"/>
        <v>0</v>
      </c>
    </row>
    <row r="209" spans="1:9" x14ac:dyDescent="0.3">
      <c r="A209" s="117">
        <f t="shared" si="488"/>
        <v>15</v>
      </c>
      <c r="B209" s="117">
        <v>3</v>
      </c>
      <c r="C209" s="117"/>
      <c r="D209" s="117" t="str">
        <f t="shared" ca="1" si="484"/>
        <v/>
      </c>
      <c r="E209" s="117" t="str">
        <f t="shared" ca="1" si="485"/>
        <v/>
      </c>
      <c r="F209" s="117" t="str">
        <f t="shared" ca="1" si="486"/>
        <v xml:space="preserve"> </v>
      </c>
      <c r="G209" s="117">
        <v>178</v>
      </c>
      <c r="H209" s="122"/>
      <c r="I209" s="117">
        <f t="shared" ca="1" si="487"/>
        <v>0</v>
      </c>
    </row>
    <row r="210" spans="1:9" x14ac:dyDescent="0.3">
      <c r="A210" s="117">
        <f t="shared" si="488"/>
        <v>15</v>
      </c>
      <c r="B210" s="117">
        <v>4</v>
      </c>
      <c r="C210" s="117"/>
      <c r="D210" s="117" t="str">
        <f t="shared" ca="1" si="484"/>
        <v/>
      </c>
      <c r="E210" s="117" t="str">
        <f t="shared" ca="1" si="485"/>
        <v/>
      </c>
      <c r="F210" s="117" t="str">
        <f t="shared" ca="1" si="486"/>
        <v xml:space="preserve"> </v>
      </c>
      <c r="G210" s="117">
        <v>179</v>
      </c>
      <c r="H210" s="122"/>
      <c r="I210" s="117">
        <f t="shared" ca="1" si="487"/>
        <v>0</v>
      </c>
    </row>
    <row r="211" spans="1:9" x14ac:dyDescent="0.3">
      <c r="A211" s="117">
        <f t="shared" si="488"/>
        <v>15</v>
      </c>
      <c r="B211" s="117">
        <v>5</v>
      </c>
      <c r="C211" s="117"/>
      <c r="D211" s="117" t="str">
        <f t="shared" ca="1" si="484"/>
        <v/>
      </c>
      <c r="E211" s="117" t="str">
        <f t="shared" ca="1" si="485"/>
        <v/>
      </c>
      <c r="F211" s="117" t="str">
        <f t="shared" ca="1" si="486"/>
        <v xml:space="preserve"> </v>
      </c>
      <c r="G211" s="117">
        <v>180</v>
      </c>
      <c r="H211" s="122"/>
      <c r="I211" s="117">
        <f t="shared" ca="1" si="487"/>
        <v>0</v>
      </c>
    </row>
    <row r="212" spans="1:9" x14ac:dyDescent="0.3">
      <c r="A212" s="117">
        <f t="shared" si="488"/>
        <v>15</v>
      </c>
      <c r="B212" s="117">
        <v>6</v>
      </c>
      <c r="C212" s="117"/>
      <c r="D212" s="117" t="str">
        <f t="shared" ca="1" si="484"/>
        <v/>
      </c>
      <c r="E212" s="117" t="str">
        <f t="shared" ca="1" si="485"/>
        <v/>
      </c>
      <c r="F212" s="117" t="str">
        <f t="shared" ca="1" si="486"/>
        <v xml:space="preserve"> </v>
      </c>
      <c r="G212" s="117">
        <v>181</v>
      </c>
      <c r="H212" s="122"/>
      <c r="I212" s="117">
        <f t="shared" ca="1" si="487"/>
        <v>0</v>
      </c>
    </row>
    <row r="213" spans="1:9" x14ac:dyDescent="0.3">
      <c r="A213" s="117">
        <f t="shared" si="488"/>
        <v>15</v>
      </c>
      <c r="B213" s="117">
        <v>7</v>
      </c>
      <c r="C213" s="117"/>
      <c r="D213" s="117" t="str">
        <f t="shared" ca="1" si="484"/>
        <v/>
      </c>
      <c r="E213" s="117" t="str">
        <f t="shared" ca="1" si="485"/>
        <v/>
      </c>
      <c r="F213" s="117" t="str">
        <f t="shared" ca="1" si="486"/>
        <v xml:space="preserve"> </v>
      </c>
      <c r="G213" s="117">
        <v>182</v>
      </c>
      <c r="H213" s="122"/>
      <c r="I213" s="117">
        <f t="shared" ca="1" si="487"/>
        <v>0</v>
      </c>
    </row>
    <row r="214" spans="1:9" x14ac:dyDescent="0.3">
      <c r="A214" s="117">
        <f t="shared" si="488"/>
        <v>15</v>
      </c>
      <c r="B214" s="117">
        <v>8</v>
      </c>
      <c r="C214" s="117"/>
      <c r="D214" s="117" t="str">
        <f t="shared" ca="1" si="484"/>
        <v/>
      </c>
      <c r="E214" s="117" t="str">
        <f t="shared" ca="1" si="485"/>
        <v/>
      </c>
      <c r="F214" s="117" t="str">
        <f t="shared" ca="1" si="486"/>
        <v xml:space="preserve"> </v>
      </c>
      <c r="G214" s="117">
        <v>183</v>
      </c>
      <c r="H214" s="122"/>
      <c r="I214" s="117">
        <f t="shared" ca="1" si="487"/>
        <v>0</v>
      </c>
    </row>
    <row r="215" spans="1:9" x14ac:dyDescent="0.3">
      <c r="A215" s="117">
        <f t="shared" si="488"/>
        <v>15</v>
      </c>
      <c r="B215" s="117">
        <v>9</v>
      </c>
      <c r="C215" s="117"/>
      <c r="D215" s="117" t="str">
        <f t="shared" ca="1" si="484"/>
        <v/>
      </c>
      <c r="E215" s="117" t="str">
        <f t="shared" ca="1" si="485"/>
        <v/>
      </c>
      <c r="F215" s="117" t="str">
        <f t="shared" ca="1" si="486"/>
        <v xml:space="preserve"> </v>
      </c>
      <c r="G215" s="117">
        <v>184</v>
      </c>
      <c r="H215" s="122"/>
      <c r="I215" s="117">
        <f t="shared" ca="1" si="487"/>
        <v>0</v>
      </c>
    </row>
    <row r="216" spans="1:9" x14ac:dyDescent="0.3">
      <c r="A216" s="117">
        <f t="shared" si="488"/>
        <v>15</v>
      </c>
      <c r="B216" s="117">
        <v>10</v>
      </c>
      <c r="C216" s="117"/>
      <c r="D216" s="117" t="str">
        <f t="shared" ca="1" si="484"/>
        <v/>
      </c>
      <c r="E216" s="117" t="str">
        <f t="shared" ca="1" si="485"/>
        <v/>
      </c>
      <c r="F216" s="117" t="str">
        <f t="shared" ca="1" si="486"/>
        <v xml:space="preserve"> </v>
      </c>
      <c r="G216" s="117">
        <v>185</v>
      </c>
      <c r="H216" s="122"/>
      <c r="I216" s="117">
        <f t="shared" ca="1" si="487"/>
        <v>0</v>
      </c>
    </row>
    <row r="217" spans="1:9" x14ac:dyDescent="0.3">
      <c r="A217" s="117">
        <f t="shared" si="488"/>
        <v>15</v>
      </c>
      <c r="B217" s="117">
        <v>11</v>
      </c>
      <c r="C217" s="117"/>
      <c r="D217" s="117" t="str">
        <f t="shared" ca="1" si="484"/>
        <v/>
      </c>
      <c r="E217" s="117" t="str">
        <f t="shared" ca="1" si="485"/>
        <v/>
      </c>
      <c r="F217" s="117" t="str">
        <f t="shared" ca="1" si="486"/>
        <v xml:space="preserve"> </v>
      </c>
      <c r="G217" s="117">
        <v>186</v>
      </c>
      <c r="H217" s="122"/>
      <c r="I217" s="117">
        <f t="shared" ca="1" si="487"/>
        <v>0</v>
      </c>
    </row>
    <row r="218" spans="1:9" x14ac:dyDescent="0.3">
      <c r="A218" s="117">
        <f t="shared" si="488"/>
        <v>15</v>
      </c>
      <c r="B218" s="117">
        <v>12</v>
      </c>
      <c r="C218" s="117"/>
      <c r="D218" s="117" t="str">
        <f t="shared" ca="1" si="484"/>
        <v/>
      </c>
      <c r="E218" s="117" t="str">
        <f t="shared" ca="1" si="485"/>
        <v/>
      </c>
      <c r="F218" s="117" t="str">
        <f t="shared" ca="1" si="486"/>
        <v xml:space="preserve"> </v>
      </c>
      <c r="G218" s="117">
        <v>187</v>
      </c>
      <c r="H218" s="122"/>
      <c r="I218" s="117">
        <f t="shared" ca="1" si="487"/>
        <v>0</v>
      </c>
    </row>
    <row r="219" spans="1:9" x14ac:dyDescent="0.3">
      <c r="A219" s="117">
        <f t="shared" si="488"/>
        <v>15</v>
      </c>
      <c r="B219" s="117">
        <v>13</v>
      </c>
      <c r="C219" s="117"/>
      <c r="D219" s="117" t="str">
        <f t="shared" ca="1" si="484"/>
        <v/>
      </c>
      <c r="E219" s="117" t="str">
        <f t="shared" ca="1" si="485"/>
        <v/>
      </c>
      <c r="F219" s="117" t="str">
        <f t="shared" ca="1" si="486"/>
        <v xml:space="preserve"> </v>
      </c>
      <c r="G219" s="117">
        <v>188</v>
      </c>
      <c r="H219" s="122"/>
      <c r="I219" s="117">
        <f t="shared" ca="1" si="487"/>
        <v>0</v>
      </c>
    </row>
    <row r="220" spans="1:9" x14ac:dyDescent="0.3">
      <c r="A220" s="117">
        <f t="shared" si="488"/>
        <v>15</v>
      </c>
      <c r="B220" s="117">
        <v>14</v>
      </c>
      <c r="C220" s="117"/>
      <c r="D220" s="117" t="str">
        <f t="shared" ca="1" si="484"/>
        <v/>
      </c>
      <c r="E220" s="117" t="str">
        <f t="shared" ca="1" si="485"/>
        <v/>
      </c>
      <c r="F220" s="117" t="str">
        <f t="shared" ca="1" si="486"/>
        <v xml:space="preserve"> </v>
      </c>
      <c r="G220" s="117">
        <v>189</v>
      </c>
      <c r="H220" s="122"/>
      <c r="I220" s="117">
        <f t="shared" ca="1" si="487"/>
        <v>0</v>
      </c>
    </row>
    <row r="221" spans="1:9" x14ac:dyDescent="0.3">
      <c r="A221" s="117">
        <f t="shared" si="488"/>
        <v>15</v>
      </c>
      <c r="B221" s="117">
        <v>15</v>
      </c>
      <c r="C221" s="117"/>
      <c r="D221" s="117" t="str">
        <f t="shared" ca="1" si="484"/>
        <v/>
      </c>
      <c r="E221" s="117" t="str">
        <f t="shared" ca="1" si="485"/>
        <v/>
      </c>
      <c r="F221" s="117" t="str">
        <f t="shared" ca="1" si="486"/>
        <v xml:space="preserve"> </v>
      </c>
      <c r="G221" s="117">
        <v>190</v>
      </c>
      <c r="H221" s="122"/>
      <c r="I221" s="117">
        <f t="shared" ca="1" si="487"/>
        <v>0</v>
      </c>
    </row>
    <row r="222" spans="1:9" x14ac:dyDescent="0.3">
      <c r="A222" s="117">
        <f t="shared" si="488"/>
        <v>15</v>
      </c>
      <c r="B222" s="117">
        <v>16</v>
      </c>
      <c r="C222" s="117"/>
      <c r="D222" s="117" t="str">
        <f t="shared" ca="1" si="484"/>
        <v/>
      </c>
      <c r="E222" s="117" t="str">
        <f t="shared" ca="1" si="485"/>
        <v/>
      </c>
      <c r="F222" s="117" t="str">
        <f t="shared" ca="1" si="486"/>
        <v xml:space="preserve"> </v>
      </c>
      <c r="G222" s="117">
        <v>191</v>
      </c>
      <c r="H222" s="122"/>
      <c r="I222" s="117">
        <f t="shared" ca="1" si="487"/>
        <v>0</v>
      </c>
    </row>
    <row r="223" spans="1:9" x14ac:dyDescent="0.3">
      <c r="A223" s="117">
        <f t="shared" si="488"/>
        <v>15</v>
      </c>
      <c r="B223" s="117">
        <v>17</v>
      </c>
      <c r="C223" s="117"/>
      <c r="D223" s="117" t="str">
        <f t="shared" ca="1" si="484"/>
        <v/>
      </c>
      <c r="E223" s="117" t="str">
        <f t="shared" ca="1" si="485"/>
        <v/>
      </c>
      <c r="F223" s="117" t="str">
        <f t="shared" ca="1" si="486"/>
        <v xml:space="preserve"> </v>
      </c>
      <c r="G223" s="117">
        <v>192</v>
      </c>
      <c r="H223" s="122"/>
      <c r="I223" s="117">
        <f t="shared" ca="1" si="487"/>
        <v>0</v>
      </c>
    </row>
    <row r="224" spans="1:9" x14ac:dyDescent="0.3">
      <c r="A224" s="117">
        <f t="shared" si="488"/>
        <v>15</v>
      </c>
      <c r="B224" s="117">
        <v>18</v>
      </c>
      <c r="C224" s="117"/>
      <c r="D224" s="117" t="str">
        <f t="shared" ca="1" si="484"/>
        <v/>
      </c>
      <c r="E224" s="117" t="str">
        <f t="shared" ca="1" si="485"/>
        <v/>
      </c>
      <c r="F224" s="117" t="str">
        <f t="shared" ca="1" si="486"/>
        <v xml:space="preserve"> </v>
      </c>
      <c r="G224" s="117">
        <v>193</v>
      </c>
      <c r="H224" s="122"/>
      <c r="I224" s="117">
        <f t="shared" ca="1" si="487"/>
        <v>0</v>
      </c>
    </row>
    <row r="225" spans="1:9" x14ac:dyDescent="0.3">
      <c r="A225" s="117">
        <f t="shared" si="488"/>
        <v>15</v>
      </c>
      <c r="B225" s="117">
        <v>19</v>
      </c>
      <c r="C225" s="117"/>
      <c r="D225" s="117" t="str">
        <f t="shared" ref="D225:D288" ca="1" si="489">TRIM(HLOOKUP(A225,$B$3:$AO$29,B225+2,0))</f>
        <v/>
      </c>
      <c r="E225" s="117" t="str">
        <f t="shared" ref="E225:E288" ca="1" si="490">IF(HLOOKUP(A225+1,$B$3:$AO$29,B225+2,0)=0,"",HLOOKUP(A225+1,$B$3:$AO$29,B225+2,0))</f>
        <v/>
      </c>
      <c r="F225" s="117" t="str">
        <f t="shared" ref="F225:F288" ca="1" si="491">CONCATENATE(D225," ",E225)</f>
        <v xml:space="preserve"> </v>
      </c>
      <c r="G225" s="117">
        <v>194</v>
      </c>
      <c r="H225" s="122"/>
      <c r="I225" s="117">
        <f t="shared" ca="1" si="487"/>
        <v>0</v>
      </c>
    </row>
    <row r="226" spans="1:9" x14ac:dyDescent="0.3">
      <c r="A226" s="117">
        <f t="shared" si="488"/>
        <v>15</v>
      </c>
      <c r="B226" s="117">
        <v>20</v>
      </c>
      <c r="C226" s="117"/>
      <c r="D226" s="117" t="str">
        <f t="shared" ca="1" si="489"/>
        <v/>
      </c>
      <c r="E226" s="117" t="str">
        <f t="shared" ca="1" si="490"/>
        <v/>
      </c>
      <c r="F226" s="117" t="str">
        <f t="shared" ca="1" si="491"/>
        <v xml:space="preserve"> </v>
      </c>
      <c r="G226" s="117">
        <v>195</v>
      </c>
      <c r="H226" s="122"/>
      <c r="I226" s="117">
        <f t="shared" ref="I226:I289" ca="1" si="492">COUNTIF($F$32:$F$531,H226)</f>
        <v>0</v>
      </c>
    </row>
    <row r="227" spans="1:9" x14ac:dyDescent="0.3">
      <c r="A227" s="117">
        <f t="shared" si="488"/>
        <v>15</v>
      </c>
      <c r="B227" s="117">
        <v>21</v>
      </c>
      <c r="C227" s="117"/>
      <c r="D227" s="117" t="str">
        <f t="shared" ca="1" si="489"/>
        <v/>
      </c>
      <c r="E227" s="117" t="str">
        <f t="shared" ca="1" si="490"/>
        <v/>
      </c>
      <c r="F227" s="117" t="str">
        <f t="shared" ca="1" si="491"/>
        <v xml:space="preserve"> </v>
      </c>
      <c r="G227" s="117">
        <v>196</v>
      </c>
      <c r="H227" s="122"/>
      <c r="I227" s="117">
        <f t="shared" ca="1" si="492"/>
        <v>0</v>
      </c>
    </row>
    <row r="228" spans="1:9" x14ac:dyDescent="0.3">
      <c r="A228" s="117">
        <f t="shared" si="488"/>
        <v>15</v>
      </c>
      <c r="B228" s="117">
        <v>22</v>
      </c>
      <c r="C228" s="117"/>
      <c r="D228" s="117" t="str">
        <f t="shared" ca="1" si="489"/>
        <v/>
      </c>
      <c r="E228" s="117" t="str">
        <f t="shared" ca="1" si="490"/>
        <v/>
      </c>
      <c r="F228" s="117" t="str">
        <f t="shared" ca="1" si="491"/>
        <v xml:space="preserve"> </v>
      </c>
      <c r="G228" s="117">
        <v>197</v>
      </c>
      <c r="H228" s="122"/>
      <c r="I228" s="117">
        <f t="shared" ca="1" si="492"/>
        <v>0</v>
      </c>
    </row>
    <row r="229" spans="1:9" x14ac:dyDescent="0.3">
      <c r="A229" s="117">
        <f t="shared" si="488"/>
        <v>15</v>
      </c>
      <c r="B229" s="117">
        <v>23</v>
      </c>
      <c r="C229" s="117"/>
      <c r="D229" s="117" t="str">
        <f t="shared" ca="1" si="489"/>
        <v/>
      </c>
      <c r="E229" s="117" t="str">
        <f t="shared" ca="1" si="490"/>
        <v/>
      </c>
      <c r="F229" s="117" t="str">
        <f t="shared" ca="1" si="491"/>
        <v xml:space="preserve"> </v>
      </c>
      <c r="G229" s="117">
        <v>198</v>
      </c>
      <c r="H229" s="122"/>
      <c r="I229" s="117">
        <f t="shared" ca="1" si="492"/>
        <v>0</v>
      </c>
    </row>
    <row r="230" spans="1:9" x14ac:dyDescent="0.3">
      <c r="A230" s="117">
        <f t="shared" si="488"/>
        <v>15</v>
      </c>
      <c r="B230" s="117">
        <v>24</v>
      </c>
      <c r="C230" s="117"/>
      <c r="D230" s="117" t="str">
        <f t="shared" ca="1" si="489"/>
        <v/>
      </c>
      <c r="E230" s="117" t="str">
        <f t="shared" ca="1" si="490"/>
        <v/>
      </c>
      <c r="F230" s="117" t="str">
        <f t="shared" ca="1" si="491"/>
        <v xml:space="preserve"> </v>
      </c>
      <c r="G230" s="117">
        <v>199</v>
      </c>
      <c r="H230" s="122"/>
      <c r="I230" s="117">
        <f t="shared" ca="1" si="492"/>
        <v>0</v>
      </c>
    </row>
    <row r="231" spans="1:9" x14ac:dyDescent="0.3">
      <c r="A231" s="117">
        <f t="shared" si="488"/>
        <v>15</v>
      </c>
      <c r="B231" s="117">
        <v>25</v>
      </c>
      <c r="C231" s="117"/>
      <c r="D231" s="117" t="str">
        <f t="shared" ca="1" si="489"/>
        <v/>
      </c>
      <c r="E231" s="117" t="str">
        <f t="shared" ca="1" si="490"/>
        <v/>
      </c>
      <c r="F231" s="117" t="str">
        <f t="shared" ca="1" si="491"/>
        <v xml:space="preserve"> </v>
      </c>
      <c r="G231" s="117">
        <v>200</v>
      </c>
      <c r="H231" s="122"/>
      <c r="I231" s="117">
        <f t="shared" ca="1" si="492"/>
        <v>0</v>
      </c>
    </row>
    <row r="232" spans="1:9" x14ac:dyDescent="0.3">
      <c r="A232" s="117">
        <f t="shared" si="488"/>
        <v>17</v>
      </c>
      <c r="B232" s="117">
        <v>1</v>
      </c>
      <c r="C232" s="117"/>
      <c r="D232" s="117" t="str">
        <f t="shared" ca="1" si="489"/>
        <v/>
      </c>
      <c r="E232" s="117" t="str">
        <f t="shared" ca="1" si="490"/>
        <v/>
      </c>
      <c r="F232" s="117" t="str">
        <f t="shared" ca="1" si="491"/>
        <v xml:space="preserve"> </v>
      </c>
      <c r="G232" s="117">
        <v>201</v>
      </c>
      <c r="H232" s="122"/>
      <c r="I232" s="117">
        <f t="shared" ca="1" si="492"/>
        <v>0</v>
      </c>
    </row>
    <row r="233" spans="1:9" x14ac:dyDescent="0.3">
      <c r="A233" s="117">
        <f t="shared" si="488"/>
        <v>17</v>
      </c>
      <c r="B233" s="117">
        <v>2</v>
      </c>
      <c r="C233" s="117"/>
      <c r="D233" s="117" t="str">
        <f t="shared" ca="1" si="489"/>
        <v/>
      </c>
      <c r="E233" s="117" t="str">
        <f t="shared" ca="1" si="490"/>
        <v/>
      </c>
      <c r="F233" s="117" t="str">
        <f t="shared" ca="1" si="491"/>
        <v xml:space="preserve"> </v>
      </c>
      <c r="G233" s="117">
        <v>202</v>
      </c>
      <c r="H233" s="122"/>
      <c r="I233" s="117">
        <f t="shared" ca="1" si="492"/>
        <v>0</v>
      </c>
    </row>
    <row r="234" spans="1:9" x14ac:dyDescent="0.3">
      <c r="A234" s="117">
        <f t="shared" si="488"/>
        <v>17</v>
      </c>
      <c r="B234" s="117">
        <v>3</v>
      </c>
      <c r="C234" s="117"/>
      <c r="D234" s="117" t="str">
        <f t="shared" ca="1" si="489"/>
        <v/>
      </c>
      <c r="E234" s="117" t="str">
        <f t="shared" ca="1" si="490"/>
        <v/>
      </c>
      <c r="F234" s="117" t="str">
        <f t="shared" ca="1" si="491"/>
        <v xml:space="preserve"> </v>
      </c>
      <c r="G234" s="117">
        <v>203</v>
      </c>
      <c r="H234" s="122"/>
      <c r="I234" s="117">
        <f t="shared" ca="1" si="492"/>
        <v>0</v>
      </c>
    </row>
    <row r="235" spans="1:9" x14ac:dyDescent="0.3">
      <c r="A235" s="117">
        <f t="shared" si="488"/>
        <v>17</v>
      </c>
      <c r="B235" s="117">
        <v>4</v>
      </c>
      <c r="C235" s="117"/>
      <c r="D235" s="117" t="str">
        <f t="shared" ca="1" si="489"/>
        <v/>
      </c>
      <c r="E235" s="117" t="str">
        <f t="shared" ca="1" si="490"/>
        <v/>
      </c>
      <c r="F235" s="117" t="str">
        <f t="shared" ca="1" si="491"/>
        <v xml:space="preserve"> </v>
      </c>
      <c r="G235" s="117">
        <v>204</v>
      </c>
      <c r="H235" s="122"/>
      <c r="I235" s="117">
        <f t="shared" ca="1" si="492"/>
        <v>0</v>
      </c>
    </row>
    <row r="236" spans="1:9" x14ac:dyDescent="0.3">
      <c r="A236" s="117">
        <f t="shared" ref="A236:A299" si="493">IF(B235&gt;B236,A235+2,A235)</f>
        <v>17</v>
      </c>
      <c r="B236" s="117">
        <v>5</v>
      </c>
      <c r="C236" s="117"/>
      <c r="D236" s="117" t="str">
        <f t="shared" ca="1" si="489"/>
        <v/>
      </c>
      <c r="E236" s="117" t="str">
        <f t="shared" ca="1" si="490"/>
        <v/>
      </c>
      <c r="F236" s="117" t="str">
        <f t="shared" ca="1" si="491"/>
        <v xml:space="preserve"> </v>
      </c>
      <c r="G236" s="117">
        <v>205</v>
      </c>
      <c r="H236" s="122"/>
      <c r="I236" s="117">
        <f t="shared" ca="1" si="492"/>
        <v>0</v>
      </c>
    </row>
    <row r="237" spans="1:9" x14ac:dyDescent="0.3">
      <c r="A237" s="117">
        <f t="shared" si="493"/>
        <v>17</v>
      </c>
      <c r="B237" s="117">
        <v>6</v>
      </c>
      <c r="C237" s="117"/>
      <c r="D237" s="117" t="str">
        <f t="shared" ca="1" si="489"/>
        <v/>
      </c>
      <c r="E237" s="117" t="str">
        <f t="shared" ca="1" si="490"/>
        <v/>
      </c>
      <c r="F237" s="117" t="str">
        <f t="shared" ca="1" si="491"/>
        <v xml:space="preserve"> </v>
      </c>
      <c r="G237" s="117">
        <v>206</v>
      </c>
      <c r="H237" s="122"/>
      <c r="I237" s="117">
        <f t="shared" ca="1" si="492"/>
        <v>0</v>
      </c>
    </row>
    <row r="238" spans="1:9" x14ac:dyDescent="0.3">
      <c r="A238" s="117">
        <f t="shared" si="493"/>
        <v>17</v>
      </c>
      <c r="B238" s="117">
        <v>7</v>
      </c>
      <c r="C238" s="117"/>
      <c r="D238" s="117" t="str">
        <f t="shared" ca="1" si="489"/>
        <v/>
      </c>
      <c r="E238" s="117" t="str">
        <f t="shared" ca="1" si="490"/>
        <v/>
      </c>
      <c r="F238" s="117" t="str">
        <f t="shared" ca="1" si="491"/>
        <v xml:space="preserve"> </v>
      </c>
      <c r="G238" s="117">
        <v>207</v>
      </c>
      <c r="H238" s="122"/>
      <c r="I238" s="117">
        <f t="shared" ca="1" si="492"/>
        <v>0</v>
      </c>
    </row>
    <row r="239" spans="1:9" x14ac:dyDescent="0.3">
      <c r="A239" s="117">
        <f t="shared" si="493"/>
        <v>17</v>
      </c>
      <c r="B239" s="117">
        <v>8</v>
      </c>
      <c r="C239" s="117"/>
      <c r="D239" s="117" t="str">
        <f t="shared" ca="1" si="489"/>
        <v/>
      </c>
      <c r="E239" s="117" t="str">
        <f t="shared" ca="1" si="490"/>
        <v/>
      </c>
      <c r="F239" s="117" t="str">
        <f t="shared" ca="1" si="491"/>
        <v xml:space="preserve"> </v>
      </c>
      <c r="G239" s="117">
        <v>208</v>
      </c>
      <c r="H239" s="122"/>
      <c r="I239" s="117">
        <f t="shared" ca="1" si="492"/>
        <v>0</v>
      </c>
    </row>
    <row r="240" spans="1:9" x14ac:dyDescent="0.3">
      <c r="A240" s="117">
        <f t="shared" si="493"/>
        <v>17</v>
      </c>
      <c r="B240" s="117">
        <v>9</v>
      </c>
      <c r="C240" s="117"/>
      <c r="D240" s="117" t="str">
        <f t="shared" ca="1" si="489"/>
        <v/>
      </c>
      <c r="E240" s="117" t="str">
        <f t="shared" ca="1" si="490"/>
        <v/>
      </c>
      <c r="F240" s="117" t="str">
        <f t="shared" ca="1" si="491"/>
        <v xml:space="preserve"> </v>
      </c>
      <c r="G240" s="117">
        <v>209</v>
      </c>
      <c r="H240" s="122"/>
      <c r="I240" s="117">
        <f t="shared" ca="1" si="492"/>
        <v>0</v>
      </c>
    </row>
    <row r="241" spans="1:9" x14ac:dyDescent="0.3">
      <c r="A241" s="117">
        <f t="shared" si="493"/>
        <v>17</v>
      </c>
      <c r="B241" s="117">
        <v>10</v>
      </c>
      <c r="C241" s="117"/>
      <c r="D241" s="117" t="str">
        <f t="shared" ca="1" si="489"/>
        <v/>
      </c>
      <c r="E241" s="117" t="str">
        <f t="shared" ca="1" si="490"/>
        <v/>
      </c>
      <c r="F241" s="117" t="str">
        <f t="shared" ca="1" si="491"/>
        <v xml:space="preserve"> </v>
      </c>
      <c r="G241" s="117">
        <v>210</v>
      </c>
      <c r="H241" s="122"/>
      <c r="I241" s="117">
        <f t="shared" ca="1" si="492"/>
        <v>0</v>
      </c>
    </row>
    <row r="242" spans="1:9" x14ac:dyDescent="0.3">
      <c r="A242" s="117">
        <f t="shared" si="493"/>
        <v>17</v>
      </c>
      <c r="B242" s="117">
        <v>11</v>
      </c>
      <c r="C242" s="117"/>
      <c r="D242" s="117" t="str">
        <f t="shared" ca="1" si="489"/>
        <v/>
      </c>
      <c r="E242" s="117" t="str">
        <f t="shared" ca="1" si="490"/>
        <v/>
      </c>
      <c r="F242" s="117" t="str">
        <f t="shared" ca="1" si="491"/>
        <v xml:space="preserve"> </v>
      </c>
      <c r="G242" s="117">
        <v>211</v>
      </c>
      <c r="H242" s="122"/>
      <c r="I242" s="117">
        <f t="shared" ca="1" si="492"/>
        <v>0</v>
      </c>
    </row>
    <row r="243" spans="1:9" x14ac:dyDescent="0.3">
      <c r="A243" s="117">
        <f t="shared" si="493"/>
        <v>17</v>
      </c>
      <c r="B243" s="117">
        <v>12</v>
      </c>
      <c r="C243" s="117"/>
      <c r="D243" s="117" t="str">
        <f t="shared" ca="1" si="489"/>
        <v/>
      </c>
      <c r="E243" s="117" t="str">
        <f t="shared" ca="1" si="490"/>
        <v/>
      </c>
      <c r="F243" s="117" t="str">
        <f t="shared" ca="1" si="491"/>
        <v xml:space="preserve"> </v>
      </c>
      <c r="G243" s="117">
        <v>212</v>
      </c>
      <c r="H243" s="122"/>
      <c r="I243" s="117">
        <f t="shared" ca="1" si="492"/>
        <v>0</v>
      </c>
    </row>
    <row r="244" spans="1:9" x14ac:dyDescent="0.3">
      <c r="A244" s="117">
        <f t="shared" si="493"/>
        <v>17</v>
      </c>
      <c r="B244" s="117">
        <v>13</v>
      </c>
      <c r="C244" s="117"/>
      <c r="D244" s="117" t="str">
        <f t="shared" ca="1" si="489"/>
        <v/>
      </c>
      <c r="E244" s="117" t="str">
        <f t="shared" ca="1" si="490"/>
        <v/>
      </c>
      <c r="F244" s="117" t="str">
        <f t="shared" ca="1" si="491"/>
        <v xml:space="preserve"> </v>
      </c>
      <c r="G244" s="117">
        <v>213</v>
      </c>
      <c r="H244" s="122"/>
      <c r="I244" s="117">
        <f t="shared" ca="1" si="492"/>
        <v>0</v>
      </c>
    </row>
    <row r="245" spans="1:9" x14ac:dyDescent="0.3">
      <c r="A245" s="117">
        <f t="shared" si="493"/>
        <v>17</v>
      </c>
      <c r="B245" s="117">
        <v>14</v>
      </c>
      <c r="C245" s="117"/>
      <c r="D245" s="117" t="str">
        <f t="shared" ca="1" si="489"/>
        <v/>
      </c>
      <c r="E245" s="117" t="str">
        <f t="shared" ca="1" si="490"/>
        <v/>
      </c>
      <c r="F245" s="117" t="str">
        <f t="shared" ca="1" si="491"/>
        <v xml:space="preserve"> </v>
      </c>
      <c r="G245" s="117">
        <v>214</v>
      </c>
      <c r="H245" s="122"/>
      <c r="I245" s="117">
        <f t="shared" ca="1" si="492"/>
        <v>0</v>
      </c>
    </row>
    <row r="246" spans="1:9" x14ac:dyDescent="0.3">
      <c r="A246" s="117">
        <f t="shared" si="493"/>
        <v>17</v>
      </c>
      <c r="B246" s="117">
        <v>15</v>
      </c>
      <c r="C246" s="117"/>
      <c r="D246" s="117" t="str">
        <f t="shared" ca="1" si="489"/>
        <v/>
      </c>
      <c r="E246" s="117" t="str">
        <f t="shared" ca="1" si="490"/>
        <v/>
      </c>
      <c r="F246" s="117" t="str">
        <f t="shared" ca="1" si="491"/>
        <v xml:space="preserve"> </v>
      </c>
      <c r="G246" s="117">
        <v>215</v>
      </c>
      <c r="H246" s="122"/>
      <c r="I246" s="117">
        <f t="shared" ca="1" si="492"/>
        <v>0</v>
      </c>
    </row>
    <row r="247" spans="1:9" x14ac:dyDescent="0.3">
      <c r="A247" s="117">
        <f t="shared" si="493"/>
        <v>17</v>
      </c>
      <c r="B247" s="117">
        <v>16</v>
      </c>
      <c r="C247" s="117"/>
      <c r="D247" s="117" t="str">
        <f t="shared" ca="1" si="489"/>
        <v/>
      </c>
      <c r="E247" s="117" t="str">
        <f t="shared" ca="1" si="490"/>
        <v/>
      </c>
      <c r="F247" s="117" t="str">
        <f t="shared" ca="1" si="491"/>
        <v xml:space="preserve"> </v>
      </c>
      <c r="G247" s="117">
        <v>216</v>
      </c>
      <c r="H247" s="122"/>
      <c r="I247" s="117">
        <f t="shared" ca="1" si="492"/>
        <v>0</v>
      </c>
    </row>
    <row r="248" spans="1:9" x14ac:dyDescent="0.3">
      <c r="A248" s="117">
        <f t="shared" si="493"/>
        <v>17</v>
      </c>
      <c r="B248" s="117">
        <v>17</v>
      </c>
      <c r="C248" s="117"/>
      <c r="D248" s="117" t="str">
        <f t="shared" ca="1" si="489"/>
        <v/>
      </c>
      <c r="E248" s="117" t="str">
        <f t="shared" ca="1" si="490"/>
        <v/>
      </c>
      <c r="F248" s="117" t="str">
        <f t="shared" ca="1" si="491"/>
        <v xml:space="preserve"> </v>
      </c>
      <c r="G248" s="117">
        <v>217</v>
      </c>
      <c r="H248" s="122"/>
      <c r="I248" s="117">
        <f t="shared" ca="1" si="492"/>
        <v>0</v>
      </c>
    </row>
    <row r="249" spans="1:9" x14ac:dyDescent="0.3">
      <c r="A249" s="117">
        <f t="shared" si="493"/>
        <v>17</v>
      </c>
      <c r="B249" s="117">
        <v>18</v>
      </c>
      <c r="C249" s="117"/>
      <c r="D249" s="117" t="str">
        <f t="shared" ca="1" si="489"/>
        <v/>
      </c>
      <c r="E249" s="117" t="str">
        <f t="shared" ca="1" si="490"/>
        <v/>
      </c>
      <c r="F249" s="117" t="str">
        <f t="shared" ca="1" si="491"/>
        <v xml:space="preserve"> </v>
      </c>
      <c r="G249" s="117">
        <v>218</v>
      </c>
      <c r="H249" s="122"/>
      <c r="I249" s="117">
        <f t="shared" ca="1" si="492"/>
        <v>0</v>
      </c>
    </row>
    <row r="250" spans="1:9" x14ac:dyDescent="0.3">
      <c r="A250" s="117">
        <f t="shared" si="493"/>
        <v>17</v>
      </c>
      <c r="B250" s="117">
        <v>19</v>
      </c>
      <c r="C250" s="117"/>
      <c r="D250" s="117" t="str">
        <f t="shared" ca="1" si="489"/>
        <v/>
      </c>
      <c r="E250" s="117" t="str">
        <f t="shared" ca="1" si="490"/>
        <v/>
      </c>
      <c r="F250" s="117" t="str">
        <f t="shared" ca="1" si="491"/>
        <v xml:space="preserve"> </v>
      </c>
      <c r="G250" s="117">
        <v>219</v>
      </c>
      <c r="H250" s="122"/>
      <c r="I250" s="117">
        <f t="shared" ca="1" si="492"/>
        <v>0</v>
      </c>
    </row>
    <row r="251" spans="1:9" x14ac:dyDescent="0.3">
      <c r="A251" s="117">
        <f t="shared" si="493"/>
        <v>17</v>
      </c>
      <c r="B251" s="117">
        <v>20</v>
      </c>
      <c r="C251" s="117"/>
      <c r="D251" s="117" t="str">
        <f t="shared" ca="1" si="489"/>
        <v/>
      </c>
      <c r="E251" s="117" t="str">
        <f t="shared" ca="1" si="490"/>
        <v/>
      </c>
      <c r="F251" s="117" t="str">
        <f t="shared" ca="1" si="491"/>
        <v xml:space="preserve"> </v>
      </c>
      <c r="G251" s="117">
        <v>220</v>
      </c>
      <c r="H251" s="122"/>
      <c r="I251" s="117">
        <f t="shared" ca="1" si="492"/>
        <v>0</v>
      </c>
    </row>
    <row r="252" spans="1:9" x14ac:dyDescent="0.3">
      <c r="A252" s="117">
        <f t="shared" si="493"/>
        <v>17</v>
      </c>
      <c r="B252" s="117">
        <v>21</v>
      </c>
      <c r="C252" s="117"/>
      <c r="D252" s="117" t="str">
        <f t="shared" ca="1" si="489"/>
        <v/>
      </c>
      <c r="E252" s="117" t="str">
        <f t="shared" ca="1" si="490"/>
        <v/>
      </c>
      <c r="F252" s="117" t="str">
        <f t="shared" ca="1" si="491"/>
        <v xml:space="preserve"> </v>
      </c>
      <c r="G252" s="117">
        <v>221</v>
      </c>
      <c r="H252" s="122"/>
      <c r="I252" s="117">
        <f t="shared" ca="1" si="492"/>
        <v>0</v>
      </c>
    </row>
    <row r="253" spans="1:9" x14ac:dyDescent="0.3">
      <c r="A253" s="117">
        <f t="shared" si="493"/>
        <v>17</v>
      </c>
      <c r="B253" s="117">
        <v>22</v>
      </c>
      <c r="C253" s="117"/>
      <c r="D253" s="117" t="str">
        <f t="shared" ca="1" si="489"/>
        <v/>
      </c>
      <c r="E253" s="117" t="str">
        <f t="shared" ca="1" si="490"/>
        <v/>
      </c>
      <c r="F253" s="117" t="str">
        <f t="shared" ca="1" si="491"/>
        <v xml:space="preserve"> </v>
      </c>
      <c r="G253" s="117">
        <v>222</v>
      </c>
      <c r="H253" s="122"/>
      <c r="I253" s="117">
        <f t="shared" ca="1" si="492"/>
        <v>0</v>
      </c>
    </row>
    <row r="254" spans="1:9" x14ac:dyDescent="0.3">
      <c r="A254" s="117">
        <f t="shared" si="493"/>
        <v>17</v>
      </c>
      <c r="B254" s="117">
        <v>23</v>
      </c>
      <c r="C254" s="117"/>
      <c r="D254" s="117" t="str">
        <f t="shared" ca="1" si="489"/>
        <v/>
      </c>
      <c r="E254" s="117" t="str">
        <f t="shared" ca="1" si="490"/>
        <v/>
      </c>
      <c r="F254" s="117" t="str">
        <f t="shared" ca="1" si="491"/>
        <v xml:space="preserve"> </v>
      </c>
      <c r="G254" s="117">
        <v>223</v>
      </c>
      <c r="H254" s="122"/>
      <c r="I254" s="117">
        <f t="shared" ca="1" si="492"/>
        <v>0</v>
      </c>
    </row>
    <row r="255" spans="1:9" x14ac:dyDescent="0.3">
      <c r="A255" s="117">
        <f t="shared" si="493"/>
        <v>17</v>
      </c>
      <c r="B255" s="117">
        <v>24</v>
      </c>
      <c r="C255" s="117"/>
      <c r="D255" s="117" t="str">
        <f t="shared" ca="1" si="489"/>
        <v/>
      </c>
      <c r="E255" s="117" t="str">
        <f t="shared" ca="1" si="490"/>
        <v/>
      </c>
      <c r="F255" s="117" t="str">
        <f t="shared" ca="1" si="491"/>
        <v xml:space="preserve"> </v>
      </c>
      <c r="G255" s="117">
        <v>224</v>
      </c>
      <c r="H255" s="122"/>
      <c r="I255" s="117">
        <f t="shared" ca="1" si="492"/>
        <v>0</v>
      </c>
    </row>
    <row r="256" spans="1:9" x14ac:dyDescent="0.3">
      <c r="A256" s="117">
        <f t="shared" si="493"/>
        <v>17</v>
      </c>
      <c r="B256" s="117">
        <v>25</v>
      </c>
      <c r="C256" s="117"/>
      <c r="D256" s="117" t="str">
        <f t="shared" ca="1" si="489"/>
        <v/>
      </c>
      <c r="E256" s="117" t="str">
        <f t="shared" ca="1" si="490"/>
        <v/>
      </c>
      <c r="F256" s="117" t="str">
        <f t="shared" ca="1" si="491"/>
        <v xml:space="preserve"> </v>
      </c>
      <c r="G256" s="117">
        <v>225</v>
      </c>
      <c r="H256" s="122"/>
      <c r="I256" s="117">
        <f t="shared" ca="1" si="492"/>
        <v>0</v>
      </c>
    </row>
    <row r="257" spans="1:9" x14ac:dyDescent="0.3">
      <c r="A257" s="117">
        <f t="shared" si="493"/>
        <v>19</v>
      </c>
      <c r="B257" s="117">
        <v>1</v>
      </c>
      <c r="C257" s="117"/>
      <c r="D257" s="117" t="str">
        <f t="shared" ca="1" si="489"/>
        <v/>
      </c>
      <c r="E257" s="117" t="str">
        <f t="shared" ca="1" si="490"/>
        <v/>
      </c>
      <c r="F257" s="117" t="str">
        <f t="shared" ca="1" si="491"/>
        <v xml:space="preserve"> </v>
      </c>
      <c r="G257" s="117">
        <v>226</v>
      </c>
      <c r="H257" s="122"/>
      <c r="I257" s="117">
        <f t="shared" ca="1" si="492"/>
        <v>0</v>
      </c>
    </row>
    <row r="258" spans="1:9" x14ac:dyDescent="0.3">
      <c r="A258" s="117">
        <f t="shared" si="493"/>
        <v>19</v>
      </c>
      <c r="B258" s="117">
        <v>2</v>
      </c>
      <c r="C258" s="117"/>
      <c r="D258" s="117" t="str">
        <f t="shared" ca="1" si="489"/>
        <v/>
      </c>
      <c r="E258" s="117" t="str">
        <f t="shared" ca="1" si="490"/>
        <v/>
      </c>
      <c r="F258" s="117" t="str">
        <f t="shared" ca="1" si="491"/>
        <v xml:space="preserve"> </v>
      </c>
      <c r="G258" s="117">
        <v>227</v>
      </c>
      <c r="H258" s="122"/>
      <c r="I258" s="117">
        <f t="shared" ca="1" si="492"/>
        <v>0</v>
      </c>
    </row>
    <row r="259" spans="1:9" x14ac:dyDescent="0.3">
      <c r="A259" s="117">
        <f t="shared" si="493"/>
        <v>19</v>
      </c>
      <c r="B259" s="117">
        <v>3</v>
      </c>
      <c r="C259" s="117"/>
      <c r="D259" s="117" t="str">
        <f t="shared" ca="1" si="489"/>
        <v/>
      </c>
      <c r="E259" s="117" t="str">
        <f t="shared" ca="1" si="490"/>
        <v/>
      </c>
      <c r="F259" s="117" t="str">
        <f t="shared" ca="1" si="491"/>
        <v xml:space="preserve"> </v>
      </c>
      <c r="G259" s="117">
        <v>228</v>
      </c>
      <c r="H259" s="122"/>
      <c r="I259" s="117">
        <f t="shared" ca="1" si="492"/>
        <v>0</v>
      </c>
    </row>
    <row r="260" spans="1:9" x14ac:dyDescent="0.3">
      <c r="A260" s="117">
        <f t="shared" si="493"/>
        <v>19</v>
      </c>
      <c r="B260" s="117">
        <v>4</v>
      </c>
      <c r="C260" s="117"/>
      <c r="D260" s="117" t="str">
        <f t="shared" ca="1" si="489"/>
        <v/>
      </c>
      <c r="E260" s="117" t="str">
        <f t="shared" ca="1" si="490"/>
        <v/>
      </c>
      <c r="F260" s="117" t="str">
        <f t="shared" ca="1" si="491"/>
        <v xml:space="preserve"> </v>
      </c>
      <c r="G260" s="117">
        <v>229</v>
      </c>
      <c r="H260" s="122"/>
      <c r="I260" s="117">
        <f t="shared" ca="1" si="492"/>
        <v>0</v>
      </c>
    </row>
    <row r="261" spans="1:9" x14ac:dyDescent="0.3">
      <c r="A261" s="117">
        <f t="shared" si="493"/>
        <v>19</v>
      </c>
      <c r="B261" s="117">
        <v>5</v>
      </c>
      <c r="C261" s="117"/>
      <c r="D261" s="117" t="str">
        <f t="shared" ca="1" si="489"/>
        <v/>
      </c>
      <c r="E261" s="117" t="str">
        <f t="shared" ca="1" si="490"/>
        <v/>
      </c>
      <c r="F261" s="117" t="str">
        <f t="shared" ca="1" si="491"/>
        <v xml:space="preserve"> </v>
      </c>
      <c r="G261" s="117">
        <v>230</v>
      </c>
      <c r="H261" s="122"/>
      <c r="I261" s="117">
        <f t="shared" ca="1" si="492"/>
        <v>0</v>
      </c>
    </row>
    <row r="262" spans="1:9" x14ac:dyDescent="0.3">
      <c r="A262" s="117">
        <f t="shared" si="493"/>
        <v>19</v>
      </c>
      <c r="B262" s="117">
        <v>6</v>
      </c>
      <c r="C262" s="117"/>
      <c r="D262" s="117" t="str">
        <f t="shared" ca="1" si="489"/>
        <v/>
      </c>
      <c r="E262" s="117" t="str">
        <f t="shared" ca="1" si="490"/>
        <v/>
      </c>
      <c r="F262" s="117" t="str">
        <f t="shared" ca="1" si="491"/>
        <v xml:space="preserve"> </v>
      </c>
      <c r="G262" s="117">
        <v>231</v>
      </c>
      <c r="H262" s="122"/>
      <c r="I262" s="117">
        <f t="shared" ca="1" si="492"/>
        <v>0</v>
      </c>
    </row>
    <row r="263" spans="1:9" x14ac:dyDescent="0.3">
      <c r="A263" s="117">
        <f t="shared" si="493"/>
        <v>19</v>
      </c>
      <c r="B263" s="117">
        <v>7</v>
      </c>
      <c r="C263" s="117"/>
      <c r="D263" s="117" t="str">
        <f t="shared" ca="1" si="489"/>
        <v/>
      </c>
      <c r="E263" s="117" t="str">
        <f t="shared" ca="1" si="490"/>
        <v/>
      </c>
      <c r="F263" s="117" t="str">
        <f t="shared" ca="1" si="491"/>
        <v xml:space="preserve"> </v>
      </c>
      <c r="G263" s="117">
        <v>232</v>
      </c>
      <c r="H263" s="122"/>
      <c r="I263" s="117">
        <f t="shared" ca="1" si="492"/>
        <v>0</v>
      </c>
    </row>
    <row r="264" spans="1:9" x14ac:dyDescent="0.3">
      <c r="A264" s="117">
        <f t="shared" si="493"/>
        <v>19</v>
      </c>
      <c r="B264" s="117">
        <v>8</v>
      </c>
      <c r="C264" s="117"/>
      <c r="D264" s="117" t="str">
        <f t="shared" ca="1" si="489"/>
        <v/>
      </c>
      <c r="E264" s="117" t="str">
        <f t="shared" ca="1" si="490"/>
        <v/>
      </c>
      <c r="F264" s="117" t="str">
        <f t="shared" ca="1" si="491"/>
        <v xml:space="preserve"> </v>
      </c>
      <c r="G264" s="117">
        <v>233</v>
      </c>
      <c r="H264" s="122"/>
      <c r="I264" s="117">
        <f t="shared" ca="1" si="492"/>
        <v>0</v>
      </c>
    </row>
    <row r="265" spans="1:9" x14ac:dyDescent="0.3">
      <c r="A265" s="117">
        <f t="shared" si="493"/>
        <v>19</v>
      </c>
      <c r="B265" s="117">
        <v>9</v>
      </c>
      <c r="C265" s="117"/>
      <c r="D265" s="117" t="str">
        <f t="shared" ca="1" si="489"/>
        <v/>
      </c>
      <c r="E265" s="117" t="str">
        <f t="shared" ca="1" si="490"/>
        <v/>
      </c>
      <c r="F265" s="117" t="str">
        <f t="shared" ca="1" si="491"/>
        <v xml:space="preserve"> </v>
      </c>
      <c r="G265" s="117">
        <v>234</v>
      </c>
      <c r="H265" s="122"/>
      <c r="I265" s="117">
        <f t="shared" ca="1" si="492"/>
        <v>0</v>
      </c>
    </row>
    <row r="266" spans="1:9" x14ac:dyDescent="0.3">
      <c r="A266" s="117">
        <f t="shared" si="493"/>
        <v>19</v>
      </c>
      <c r="B266" s="117">
        <v>10</v>
      </c>
      <c r="C266" s="117"/>
      <c r="D266" s="117" t="str">
        <f t="shared" ca="1" si="489"/>
        <v/>
      </c>
      <c r="E266" s="117" t="str">
        <f t="shared" ca="1" si="490"/>
        <v/>
      </c>
      <c r="F266" s="117" t="str">
        <f t="shared" ca="1" si="491"/>
        <v xml:space="preserve"> </v>
      </c>
      <c r="G266" s="117">
        <v>235</v>
      </c>
      <c r="H266" s="122"/>
      <c r="I266" s="117">
        <f t="shared" ca="1" si="492"/>
        <v>0</v>
      </c>
    </row>
    <row r="267" spans="1:9" x14ac:dyDescent="0.3">
      <c r="A267" s="117">
        <f t="shared" si="493"/>
        <v>19</v>
      </c>
      <c r="B267" s="117">
        <v>11</v>
      </c>
      <c r="C267" s="117"/>
      <c r="D267" s="117" t="str">
        <f t="shared" ca="1" si="489"/>
        <v/>
      </c>
      <c r="E267" s="117" t="str">
        <f t="shared" ca="1" si="490"/>
        <v/>
      </c>
      <c r="F267" s="117" t="str">
        <f t="shared" ca="1" si="491"/>
        <v xml:space="preserve"> </v>
      </c>
      <c r="G267" s="117">
        <v>236</v>
      </c>
      <c r="H267" s="122"/>
      <c r="I267" s="117">
        <f t="shared" ca="1" si="492"/>
        <v>0</v>
      </c>
    </row>
    <row r="268" spans="1:9" x14ac:dyDescent="0.3">
      <c r="A268" s="117">
        <f t="shared" si="493"/>
        <v>19</v>
      </c>
      <c r="B268" s="117">
        <v>12</v>
      </c>
      <c r="C268" s="117"/>
      <c r="D268" s="117" t="str">
        <f t="shared" ca="1" si="489"/>
        <v/>
      </c>
      <c r="E268" s="117" t="str">
        <f t="shared" ca="1" si="490"/>
        <v/>
      </c>
      <c r="F268" s="117" t="str">
        <f t="shared" ca="1" si="491"/>
        <v xml:space="preserve"> </v>
      </c>
      <c r="G268" s="117">
        <v>237</v>
      </c>
      <c r="H268" s="122"/>
      <c r="I268" s="117">
        <f t="shared" ca="1" si="492"/>
        <v>0</v>
      </c>
    </row>
    <row r="269" spans="1:9" x14ac:dyDescent="0.3">
      <c r="A269" s="117">
        <f t="shared" si="493"/>
        <v>19</v>
      </c>
      <c r="B269" s="117">
        <v>13</v>
      </c>
      <c r="C269" s="117"/>
      <c r="D269" s="117" t="str">
        <f t="shared" ca="1" si="489"/>
        <v/>
      </c>
      <c r="E269" s="117" t="str">
        <f t="shared" ca="1" si="490"/>
        <v/>
      </c>
      <c r="F269" s="117" t="str">
        <f t="shared" ca="1" si="491"/>
        <v xml:space="preserve"> </v>
      </c>
      <c r="G269" s="117">
        <v>238</v>
      </c>
      <c r="H269" s="122"/>
      <c r="I269" s="117">
        <f t="shared" ca="1" si="492"/>
        <v>0</v>
      </c>
    </row>
    <row r="270" spans="1:9" x14ac:dyDescent="0.3">
      <c r="A270" s="117">
        <f t="shared" si="493"/>
        <v>19</v>
      </c>
      <c r="B270" s="117">
        <v>14</v>
      </c>
      <c r="C270" s="117"/>
      <c r="D270" s="117" t="str">
        <f t="shared" ca="1" si="489"/>
        <v/>
      </c>
      <c r="E270" s="117" t="str">
        <f t="shared" ca="1" si="490"/>
        <v/>
      </c>
      <c r="F270" s="117" t="str">
        <f t="shared" ca="1" si="491"/>
        <v xml:space="preserve"> </v>
      </c>
      <c r="G270" s="117">
        <v>239</v>
      </c>
      <c r="H270" s="122"/>
      <c r="I270" s="117">
        <f t="shared" ca="1" si="492"/>
        <v>0</v>
      </c>
    </row>
    <row r="271" spans="1:9" x14ac:dyDescent="0.3">
      <c r="A271" s="117">
        <f t="shared" si="493"/>
        <v>19</v>
      </c>
      <c r="B271" s="117">
        <v>15</v>
      </c>
      <c r="C271" s="117"/>
      <c r="D271" s="117" t="str">
        <f t="shared" ca="1" si="489"/>
        <v/>
      </c>
      <c r="E271" s="117" t="str">
        <f t="shared" ca="1" si="490"/>
        <v/>
      </c>
      <c r="F271" s="117" t="str">
        <f t="shared" ca="1" si="491"/>
        <v xml:space="preserve"> </v>
      </c>
      <c r="G271" s="117">
        <v>240</v>
      </c>
      <c r="H271" s="122"/>
      <c r="I271" s="117">
        <f t="shared" ca="1" si="492"/>
        <v>0</v>
      </c>
    </row>
    <row r="272" spans="1:9" x14ac:dyDescent="0.3">
      <c r="A272" s="117">
        <f t="shared" si="493"/>
        <v>19</v>
      </c>
      <c r="B272" s="117">
        <v>16</v>
      </c>
      <c r="C272" s="117"/>
      <c r="D272" s="117" t="str">
        <f t="shared" ca="1" si="489"/>
        <v/>
      </c>
      <c r="E272" s="117" t="str">
        <f t="shared" ca="1" si="490"/>
        <v/>
      </c>
      <c r="F272" s="117" t="str">
        <f t="shared" ca="1" si="491"/>
        <v xml:space="preserve"> </v>
      </c>
      <c r="G272" s="117">
        <v>241</v>
      </c>
      <c r="H272" s="122"/>
      <c r="I272" s="117">
        <f t="shared" ca="1" si="492"/>
        <v>0</v>
      </c>
    </row>
    <row r="273" spans="1:9" x14ac:dyDescent="0.3">
      <c r="A273" s="117">
        <f t="shared" si="493"/>
        <v>19</v>
      </c>
      <c r="B273" s="117">
        <v>17</v>
      </c>
      <c r="C273" s="117"/>
      <c r="D273" s="117" t="str">
        <f t="shared" ca="1" si="489"/>
        <v/>
      </c>
      <c r="E273" s="117" t="str">
        <f t="shared" ca="1" si="490"/>
        <v/>
      </c>
      <c r="F273" s="117" t="str">
        <f t="shared" ca="1" si="491"/>
        <v xml:space="preserve"> </v>
      </c>
      <c r="G273" s="117">
        <v>242</v>
      </c>
      <c r="H273" s="122"/>
      <c r="I273" s="117">
        <f t="shared" ca="1" si="492"/>
        <v>0</v>
      </c>
    </row>
    <row r="274" spans="1:9" x14ac:dyDescent="0.3">
      <c r="A274" s="117">
        <f t="shared" si="493"/>
        <v>19</v>
      </c>
      <c r="B274" s="117">
        <v>18</v>
      </c>
      <c r="C274" s="117"/>
      <c r="D274" s="117" t="str">
        <f t="shared" ca="1" si="489"/>
        <v/>
      </c>
      <c r="E274" s="117" t="str">
        <f t="shared" ca="1" si="490"/>
        <v/>
      </c>
      <c r="F274" s="117" t="str">
        <f t="shared" ca="1" si="491"/>
        <v xml:space="preserve"> </v>
      </c>
      <c r="G274" s="117">
        <v>243</v>
      </c>
      <c r="H274" s="122"/>
      <c r="I274" s="117">
        <f t="shared" ca="1" si="492"/>
        <v>0</v>
      </c>
    </row>
    <row r="275" spans="1:9" x14ac:dyDescent="0.3">
      <c r="A275" s="117">
        <f t="shared" si="493"/>
        <v>19</v>
      </c>
      <c r="B275" s="117">
        <v>19</v>
      </c>
      <c r="C275" s="117"/>
      <c r="D275" s="117" t="str">
        <f t="shared" ca="1" si="489"/>
        <v/>
      </c>
      <c r="E275" s="117" t="str">
        <f t="shared" ca="1" si="490"/>
        <v/>
      </c>
      <c r="F275" s="117" t="str">
        <f t="shared" ca="1" si="491"/>
        <v xml:space="preserve"> </v>
      </c>
      <c r="G275" s="117">
        <v>244</v>
      </c>
      <c r="H275" s="122"/>
      <c r="I275" s="117">
        <f t="shared" ca="1" si="492"/>
        <v>0</v>
      </c>
    </row>
    <row r="276" spans="1:9" x14ac:dyDescent="0.3">
      <c r="A276" s="117">
        <f t="shared" si="493"/>
        <v>19</v>
      </c>
      <c r="B276" s="117">
        <v>20</v>
      </c>
      <c r="C276" s="117"/>
      <c r="D276" s="117" t="str">
        <f t="shared" ca="1" si="489"/>
        <v/>
      </c>
      <c r="E276" s="117" t="str">
        <f t="shared" ca="1" si="490"/>
        <v/>
      </c>
      <c r="F276" s="117" t="str">
        <f t="shared" ca="1" si="491"/>
        <v xml:space="preserve"> </v>
      </c>
      <c r="G276" s="117">
        <v>245</v>
      </c>
      <c r="H276" s="122"/>
      <c r="I276" s="117">
        <f t="shared" ca="1" si="492"/>
        <v>0</v>
      </c>
    </row>
    <row r="277" spans="1:9" x14ac:dyDescent="0.3">
      <c r="A277" s="117">
        <f t="shared" si="493"/>
        <v>19</v>
      </c>
      <c r="B277" s="117">
        <v>21</v>
      </c>
      <c r="C277" s="117"/>
      <c r="D277" s="117" t="str">
        <f t="shared" ca="1" si="489"/>
        <v/>
      </c>
      <c r="E277" s="117" t="str">
        <f t="shared" ca="1" si="490"/>
        <v/>
      </c>
      <c r="F277" s="117" t="str">
        <f t="shared" ca="1" si="491"/>
        <v xml:space="preserve"> </v>
      </c>
      <c r="G277" s="117">
        <v>246</v>
      </c>
      <c r="H277" s="122"/>
      <c r="I277" s="117">
        <f t="shared" ca="1" si="492"/>
        <v>0</v>
      </c>
    </row>
    <row r="278" spans="1:9" x14ac:dyDescent="0.3">
      <c r="A278" s="117">
        <f t="shared" si="493"/>
        <v>19</v>
      </c>
      <c r="B278" s="117">
        <v>22</v>
      </c>
      <c r="C278" s="117"/>
      <c r="D278" s="117" t="str">
        <f t="shared" ca="1" si="489"/>
        <v/>
      </c>
      <c r="E278" s="117" t="str">
        <f t="shared" ca="1" si="490"/>
        <v/>
      </c>
      <c r="F278" s="117" t="str">
        <f t="shared" ca="1" si="491"/>
        <v xml:space="preserve"> </v>
      </c>
      <c r="G278" s="117">
        <v>247</v>
      </c>
      <c r="H278" s="122"/>
      <c r="I278" s="117">
        <f t="shared" ca="1" si="492"/>
        <v>0</v>
      </c>
    </row>
    <row r="279" spans="1:9" x14ac:dyDescent="0.3">
      <c r="A279" s="117">
        <f t="shared" si="493"/>
        <v>19</v>
      </c>
      <c r="B279" s="117">
        <v>23</v>
      </c>
      <c r="C279" s="117"/>
      <c r="D279" s="117" t="str">
        <f t="shared" ca="1" si="489"/>
        <v/>
      </c>
      <c r="E279" s="117" t="str">
        <f t="shared" ca="1" si="490"/>
        <v/>
      </c>
      <c r="F279" s="117" t="str">
        <f t="shared" ca="1" si="491"/>
        <v xml:space="preserve"> </v>
      </c>
      <c r="G279" s="117">
        <v>248</v>
      </c>
      <c r="H279" s="122"/>
      <c r="I279" s="117">
        <f t="shared" ca="1" si="492"/>
        <v>0</v>
      </c>
    </row>
    <row r="280" spans="1:9" x14ac:dyDescent="0.3">
      <c r="A280" s="117">
        <f t="shared" si="493"/>
        <v>19</v>
      </c>
      <c r="B280" s="117">
        <v>24</v>
      </c>
      <c r="C280" s="117"/>
      <c r="D280" s="117" t="str">
        <f t="shared" ca="1" si="489"/>
        <v/>
      </c>
      <c r="E280" s="117" t="str">
        <f t="shared" ca="1" si="490"/>
        <v/>
      </c>
      <c r="F280" s="117" t="str">
        <f t="shared" ca="1" si="491"/>
        <v xml:space="preserve"> </v>
      </c>
      <c r="G280" s="117">
        <v>249</v>
      </c>
      <c r="H280" s="122"/>
      <c r="I280" s="117">
        <f t="shared" ca="1" si="492"/>
        <v>0</v>
      </c>
    </row>
    <row r="281" spans="1:9" x14ac:dyDescent="0.3">
      <c r="A281" s="117">
        <f t="shared" si="493"/>
        <v>19</v>
      </c>
      <c r="B281" s="117">
        <v>25</v>
      </c>
      <c r="C281" s="117"/>
      <c r="D281" s="117" t="str">
        <f t="shared" ca="1" si="489"/>
        <v/>
      </c>
      <c r="E281" s="117" t="str">
        <f t="shared" ca="1" si="490"/>
        <v/>
      </c>
      <c r="F281" s="117" t="str">
        <f t="shared" ca="1" si="491"/>
        <v xml:space="preserve"> </v>
      </c>
      <c r="G281" s="117">
        <v>250</v>
      </c>
      <c r="H281" s="122"/>
      <c r="I281" s="117">
        <f t="shared" ca="1" si="492"/>
        <v>0</v>
      </c>
    </row>
    <row r="282" spans="1:9" x14ac:dyDescent="0.3">
      <c r="A282" s="117">
        <f t="shared" si="493"/>
        <v>21</v>
      </c>
      <c r="B282" s="117">
        <v>1</v>
      </c>
      <c r="C282" s="117"/>
      <c r="D282" s="117" t="str">
        <f t="shared" ca="1" si="489"/>
        <v/>
      </c>
      <c r="E282" s="117" t="str">
        <f t="shared" ca="1" si="490"/>
        <v/>
      </c>
      <c r="F282" s="117" t="str">
        <f t="shared" ca="1" si="491"/>
        <v xml:space="preserve"> </v>
      </c>
      <c r="G282" s="117">
        <v>251</v>
      </c>
      <c r="H282" s="122"/>
      <c r="I282" s="117">
        <f t="shared" ca="1" si="492"/>
        <v>0</v>
      </c>
    </row>
    <row r="283" spans="1:9" x14ac:dyDescent="0.3">
      <c r="A283" s="117">
        <f t="shared" si="493"/>
        <v>21</v>
      </c>
      <c r="B283" s="117">
        <v>2</v>
      </c>
      <c r="C283" s="117"/>
      <c r="D283" s="117" t="str">
        <f t="shared" ca="1" si="489"/>
        <v/>
      </c>
      <c r="E283" s="117" t="str">
        <f t="shared" ca="1" si="490"/>
        <v/>
      </c>
      <c r="F283" s="117" t="str">
        <f t="shared" ca="1" si="491"/>
        <v xml:space="preserve"> </v>
      </c>
      <c r="G283" s="117">
        <v>252</v>
      </c>
      <c r="H283" s="122"/>
      <c r="I283" s="117">
        <f t="shared" ca="1" si="492"/>
        <v>0</v>
      </c>
    </row>
    <row r="284" spans="1:9" x14ac:dyDescent="0.3">
      <c r="A284" s="117">
        <f t="shared" si="493"/>
        <v>21</v>
      </c>
      <c r="B284" s="117">
        <v>3</v>
      </c>
      <c r="C284" s="117"/>
      <c r="D284" s="117" t="str">
        <f t="shared" ca="1" si="489"/>
        <v/>
      </c>
      <c r="E284" s="117" t="str">
        <f t="shared" ca="1" si="490"/>
        <v/>
      </c>
      <c r="F284" s="117" t="str">
        <f t="shared" ca="1" si="491"/>
        <v xml:space="preserve"> </v>
      </c>
      <c r="G284" s="117">
        <v>253</v>
      </c>
      <c r="H284" s="122"/>
      <c r="I284" s="117">
        <f t="shared" ca="1" si="492"/>
        <v>0</v>
      </c>
    </row>
    <row r="285" spans="1:9" x14ac:dyDescent="0.3">
      <c r="A285" s="117">
        <f t="shared" si="493"/>
        <v>21</v>
      </c>
      <c r="B285" s="117">
        <v>4</v>
      </c>
      <c r="C285" s="117"/>
      <c r="D285" s="117" t="str">
        <f t="shared" ca="1" si="489"/>
        <v/>
      </c>
      <c r="E285" s="117" t="str">
        <f t="shared" ca="1" si="490"/>
        <v/>
      </c>
      <c r="F285" s="117" t="str">
        <f t="shared" ca="1" si="491"/>
        <v xml:space="preserve"> </v>
      </c>
      <c r="G285" s="117">
        <v>254</v>
      </c>
      <c r="H285" s="122"/>
      <c r="I285" s="117">
        <f t="shared" ca="1" si="492"/>
        <v>0</v>
      </c>
    </row>
    <row r="286" spans="1:9" x14ac:dyDescent="0.3">
      <c r="A286" s="117">
        <f t="shared" si="493"/>
        <v>21</v>
      </c>
      <c r="B286" s="117">
        <v>5</v>
      </c>
      <c r="C286" s="117"/>
      <c r="D286" s="117" t="str">
        <f t="shared" ca="1" si="489"/>
        <v/>
      </c>
      <c r="E286" s="117" t="str">
        <f t="shared" ca="1" si="490"/>
        <v/>
      </c>
      <c r="F286" s="117" t="str">
        <f t="shared" ca="1" si="491"/>
        <v xml:space="preserve"> </v>
      </c>
      <c r="G286" s="117">
        <v>255</v>
      </c>
      <c r="H286" s="122"/>
      <c r="I286" s="117">
        <f t="shared" ca="1" si="492"/>
        <v>0</v>
      </c>
    </row>
    <row r="287" spans="1:9" x14ac:dyDescent="0.3">
      <c r="A287" s="117">
        <f t="shared" si="493"/>
        <v>21</v>
      </c>
      <c r="B287" s="117">
        <v>6</v>
      </c>
      <c r="C287" s="117"/>
      <c r="D287" s="117" t="str">
        <f t="shared" ca="1" si="489"/>
        <v/>
      </c>
      <c r="E287" s="117" t="str">
        <f t="shared" ca="1" si="490"/>
        <v/>
      </c>
      <c r="F287" s="117" t="str">
        <f t="shared" ca="1" si="491"/>
        <v xml:space="preserve"> </v>
      </c>
      <c r="G287" s="117">
        <v>256</v>
      </c>
      <c r="H287" s="122"/>
      <c r="I287" s="117">
        <f t="shared" ca="1" si="492"/>
        <v>0</v>
      </c>
    </row>
    <row r="288" spans="1:9" x14ac:dyDescent="0.3">
      <c r="A288" s="117">
        <f t="shared" si="493"/>
        <v>21</v>
      </c>
      <c r="B288" s="117">
        <v>7</v>
      </c>
      <c r="C288" s="117"/>
      <c r="D288" s="117" t="str">
        <f t="shared" ca="1" si="489"/>
        <v/>
      </c>
      <c r="E288" s="117" t="str">
        <f t="shared" ca="1" si="490"/>
        <v/>
      </c>
      <c r="F288" s="117" t="str">
        <f t="shared" ca="1" si="491"/>
        <v xml:space="preserve"> </v>
      </c>
      <c r="G288" s="117">
        <v>257</v>
      </c>
      <c r="H288" s="122"/>
      <c r="I288" s="117">
        <f t="shared" ca="1" si="492"/>
        <v>0</v>
      </c>
    </row>
    <row r="289" spans="1:9" x14ac:dyDescent="0.3">
      <c r="A289" s="117">
        <f t="shared" si="493"/>
        <v>21</v>
      </c>
      <c r="B289" s="117">
        <v>8</v>
      </c>
      <c r="C289" s="117"/>
      <c r="D289" s="117" t="str">
        <f t="shared" ref="D289:D352" ca="1" si="494">TRIM(HLOOKUP(A289,$B$3:$AO$29,B289+2,0))</f>
        <v/>
      </c>
      <c r="E289" s="117" t="str">
        <f t="shared" ref="E289:E352" ca="1" si="495">IF(HLOOKUP(A289+1,$B$3:$AO$29,B289+2,0)=0,"",HLOOKUP(A289+1,$B$3:$AO$29,B289+2,0))</f>
        <v/>
      </c>
      <c r="F289" s="117" t="str">
        <f t="shared" ref="F289:F352" ca="1" si="496">CONCATENATE(D289," ",E289)</f>
        <v xml:space="preserve"> </v>
      </c>
      <c r="G289" s="117">
        <v>258</v>
      </c>
      <c r="H289" s="122"/>
      <c r="I289" s="117">
        <f t="shared" ca="1" si="492"/>
        <v>0</v>
      </c>
    </row>
    <row r="290" spans="1:9" x14ac:dyDescent="0.3">
      <c r="A290" s="117">
        <f t="shared" si="493"/>
        <v>21</v>
      </c>
      <c r="B290" s="117">
        <v>9</v>
      </c>
      <c r="C290" s="117"/>
      <c r="D290" s="117" t="str">
        <f t="shared" ca="1" si="494"/>
        <v/>
      </c>
      <c r="E290" s="117" t="str">
        <f t="shared" ca="1" si="495"/>
        <v/>
      </c>
      <c r="F290" s="117" t="str">
        <f t="shared" ca="1" si="496"/>
        <v xml:space="preserve"> </v>
      </c>
      <c r="G290" s="117">
        <v>259</v>
      </c>
      <c r="H290" s="122"/>
      <c r="I290" s="117">
        <f t="shared" ref="I290:I353" ca="1" si="497">COUNTIF($F$32:$F$531,H290)</f>
        <v>0</v>
      </c>
    </row>
    <row r="291" spans="1:9" x14ac:dyDescent="0.3">
      <c r="A291" s="117">
        <f t="shared" si="493"/>
        <v>21</v>
      </c>
      <c r="B291" s="117">
        <v>10</v>
      </c>
      <c r="C291" s="117"/>
      <c r="D291" s="117" t="str">
        <f t="shared" ca="1" si="494"/>
        <v/>
      </c>
      <c r="E291" s="117" t="str">
        <f t="shared" ca="1" si="495"/>
        <v/>
      </c>
      <c r="F291" s="117" t="str">
        <f t="shared" ca="1" si="496"/>
        <v xml:space="preserve"> </v>
      </c>
      <c r="G291" s="117">
        <v>260</v>
      </c>
      <c r="H291" s="122"/>
      <c r="I291" s="117">
        <f t="shared" ca="1" si="497"/>
        <v>0</v>
      </c>
    </row>
    <row r="292" spans="1:9" x14ac:dyDescent="0.3">
      <c r="A292" s="117">
        <f t="shared" si="493"/>
        <v>21</v>
      </c>
      <c r="B292" s="117">
        <v>11</v>
      </c>
      <c r="C292" s="117"/>
      <c r="D292" s="117" t="str">
        <f t="shared" ca="1" si="494"/>
        <v/>
      </c>
      <c r="E292" s="117" t="str">
        <f t="shared" ca="1" si="495"/>
        <v/>
      </c>
      <c r="F292" s="117" t="str">
        <f t="shared" ca="1" si="496"/>
        <v xml:space="preserve"> </v>
      </c>
      <c r="G292" s="117">
        <v>261</v>
      </c>
      <c r="H292" s="122"/>
      <c r="I292" s="117">
        <f t="shared" ca="1" si="497"/>
        <v>0</v>
      </c>
    </row>
    <row r="293" spans="1:9" x14ac:dyDescent="0.3">
      <c r="A293" s="117">
        <f t="shared" si="493"/>
        <v>21</v>
      </c>
      <c r="B293" s="117">
        <v>12</v>
      </c>
      <c r="C293" s="117"/>
      <c r="D293" s="117" t="str">
        <f t="shared" ca="1" si="494"/>
        <v/>
      </c>
      <c r="E293" s="117" t="str">
        <f t="shared" ca="1" si="495"/>
        <v/>
      </c>
      <c r="F293" s="117" t="str">
        <f t="shared" ca="1" si="496"/>
        <v xml:space="preserve"> </v>
      </c>
      <c r="G293" s="117">
        <v>262</v>
      </c>
      <c r="H293" s="122"/>
      <c r="I293" s="117">
        <f t="shared" ca="1" si="497"/>
        <v>0</v>
      </c>
    </row>
    <row r="294" spans="1:9" x14ac:dyDescent="0.3">
      <c r="A294" s="117">
        <f t="shared" si="493"/>
        <v>21</v>
      </c>
      <c r="B294" s="117">
        <v>13</v>
      </c>
      <c r="C294" s="117"/>
      <c r="D294" s="117" t="str">
        <f t="shared" ca="1" si="494"/>
        <v/>
      </c>
      <c r="E294" s="117" t="str">
        <f t="shared" ca="1" si="495"/>
        <v/>
      </c>
      <c r="F294" s="117" t="str">
        <f t="shared" ca="1" si="496"/>
        <v xml:space="preserve"> </v>
      </c>
      <c r="G294" s="117">
        <v>263</v>
      </c>
      <c r="H294" s="122"/>
      <c r="I294" s="117">
        <f t="shared" ca="1" si="497"/>
        <v>0</v>
      </c>
    </row>
    <row r="295" spans="1:9" x14ac:dyDescent="0.3">
      <c r="A295" s="117">
        <f t="shared" si="493"/>
        <v>21</v>
      </c>
      <c r="B295" s="117">
        <v>14</v>
      </c>
      <c r="C295" s="117"/>
      <c r="D295" s="117" t="str">
        <f t="shared" ca="1" si="494"/>
        <v/>
      </c>
      <c r="E295" s="117" t="str">
        <f t="shared" ca="1" si="495"/>
        <v/>
      </c>
      <c r="F295" s="117" t="str">
        <f t="shared" ca="1" si="496"/>
        <v xml:space="preserve"> </v>
      </c>
      <c r="G295" s="117">
        <v>264</v>
      </c>
      <c r="H295" s="122"/>
      <c r="I295" s="117">
        <f t="shared" ca="1" si="497"/>
        <v>0</v>
      </c>
    </row>
    <row r="296" spans="1:9" x14ac:dyDescent="0.3">
      <c r="A296" s="117">
        <f t="shared" si="493"/>
        <v>21</v>
      </c>
      <c r="B296" s="117">
        <v>15</v>
      </c>
      <c r="C296" s="117"/>
      <c r="D296" s="117" t="str">
        <f t="shared" ca="1" si="494"/>
        <v/>
      </c>
      <c r="E296" s="117" t="str">
        <f t="shared" ca="1" si="495"/>
        <v/>
      </c>
      <c r="F296" s="117" t="str">
        <f t="shared" ca="1" si="496"/>
        <v xml:space="preserve"> </v>
      </c>
      <c r="G296" s="117">
        <v>265</v>
      </c>
      <c r="H296" s="122"/>
      <c r="I296" s="117">
        <f t="shared" ca="1" si="497"/>
        <v>0</v>
      </c>
    </row>
    <row r="297" spans="1:9" x14ac:dyDescent="0.3">
      <c r="A297" s="117">
        <f t="shared" si="493"/>
        <v>21</v>
      </c>
      <c r="B297" s="117">
        <v>16</v>
      </c>
      <c r="C297" s="117"/>
      <c r="D297" s="117" t="str">
        <f t="shared" ca="1" si="494"/>
        <v/>
      </c>
      <c r="E297" s="117" t="str">
        <f t="shared" ca="1" si="495"/>
        <v/>
      </c>
      <c r="F297" s="117" t="str">
        <f t="shared" ca="1" si="496"/>
        <v xml:space="preserve"> </v>
      </c>
      <c r="G297" s="117">
        <v>266</v>
      </c>
      <c r="H297" s="122"/>
      <c r="I297" s="117">
        <f t="shared" ca="1" si="497"/>
        <v>0</v>
      </c>
    </row>
    <row r="298" spans="1:9" x14ac:dyDescent="0.3">
      <c r="A298" s="117">
        <f t="shared" si="493"/>
        <v>21</v>
      </c>
      <c r="B298" s="117">
        <v>17</v>
      </c>
      <c r="C298" s="117"/>
      <c r="D298" s="117" t="str">
        <f t="shared" ca="1" si="494"/>
        <v/>
      </c>
      <c r="E298" s="117" t="str">
        <f t="shared" ca="1" si="495"/>
        <v/>
      </c>
      <c r="F298" s="117" t="str">
        <f t="shared" ca="1" si="496"/>
        <v xml:space="preserve"> </v>
      </c>
      <c r="G298" s="117">
        <v>267</v>
      </c>
      <c r="H298" s="122"/>
      <c r="I298" s="117">
        <f t="shared" ca="1" si="497"/>
        <v>0</v>
      </c>
    </row>
    <row r="299" spans="1:9" x14ac:dyDescent="0.3">
      <c r="A299" s="117">
        <f t="shared" si="493"/>
        <v>21</v>
      </c>
      <c r="B299" s="117">
        <v>18</v>
      </c>
      <c r="C299" s="117"/>
      <c r="D299" s="117" t="str">
        <f t="shared" ca="1" si="494"/>
        <v/>
      </c>
      <c r="E299" s="117" t="str">
        <f t="shared" ca="1" si="495"/>
        <v/>
      </c>
      <c r="F299" s="117" t="str">
        <f t="shared" ca="1" si="496"/>
        <v xml:space="preserve"> </v>
      </c>
      <c r="G299" s="117">
        <v>268</v>
      </c>
      <c r="H299" s="122"/>
      <c r="I299" s="117">
        <f t="shared" ca="1" si="497"/>
        <v>0</v>
      </c>
    </row>
    <row r="300" spans="1:9" x14ac:dyDescent="0.3">
      <c r="A300" s="117">
        <f t="shared" ref="A300:A363" si="498">IF(B299&gt;B300,A299+2,A299)</f>
        <v>21</v>
      </c>
      <c r="B300" s="117">
        <v>19</v>
      </c>
      <c r="C300" s="117"/>
      <c r="D300" s="117" t="str">
        <f t="shared" ca="1" si="494"/>
        <v/>
      </c>
      <c r="E300" s="117" t="str">
        <f t="shared" ca="1" si="495"/>
        <v/>
      </c>
      <c r="F300" s="117" t="str">
        <f t="shared" ca="1" si="496"/>
        <v xml:space="preserve"> </v>
      </c>
      <c r="G300" s="117">
        <v>269</v>
      </c>
      <c r="H300" s="122"/>
      <c r="I300" s="117">
        <f t="shared" ca="1" si="497"/>
        <v>0</v>
      </c>
    </row>
    <row r="301" spans="1:9" x14ac:dyDescent="0.3">
      <c r="A301" s="117">
        <f t="shared" si="498"/>
        <v>21</v>
      </c>
      <c r="B301" s="117">
        <v>20</v>
      </c>
      <c r="C301" s="117"/>
      <c r="D301" s="117" t="str">
        <f t="shared" ca="1" si="494"/>
        <v/>
      </c>
      <c r="E301" s="117" t="str">
        <f t="shared" ca="1" si="495"/>
        <v/>
      </c>
      <c r="F301" s="117" t="str">
        <f t="shared" ca="1" si="496"/>
        <v xml:space="preserve"> </v>
      </c>
      <c r="G301" s="117">
        <v>270</v>
      </c>
      <c r="H301" s="122"/>
      <c r="I301" s="117">
        <f t="shared" ca="1" si="497"/>
        <v>0</v>
      </c>
    </row>
    <row r="302" spans="1:9" x14ac:dyDescent="0.3">
      <c r="A302" s="117">
        <f t="shared" si="498"/>
        <v>21</v>
      </c>
      <c r="B302" s="117">
        <v>21</v>
      </c>
      <c r="C302" s="117"/>
      <c r="D302" s="117" t="str">
        <f t="shared" ca="1" si="494"/>
        <v/>
      </c>
      <c r="E302" s="117" t="str">
        <f t="shared" ca="1" si="495"/>
        <v/>
      </c>
      <c r="F302" s="117" t="str">
        <f t="shared" ca="1" si="496"/>
        <v xml:space="preserve"> </v>
      </c>
      <c r="G302" s="117">
        <v>271</v>
      </c>
      <c r="H302" s="122"/>
      <c r="I302" s="117">
        <f t="shared" ca="1" si="497"/>
        <v>0</v>
      </c>
    </row>
    <row r="303" spans="1:9" x14ac:dyDescent="0.3">
      <c r="A303" s="117">
        <f t="shared" si="498"/>
        <v>21</v>
      </c>
      <c r="B303" s="117">
        <v>22</v>
      </c>
      <c r="C303" s="117"/>
      <c r="D303" s="117" t="str">
        <f t="shared" ca="1" si="494"/>
        <v/>
      </c>
      <c r="E303" s="117" t="str">
        <f t="shared" ca="1" si="495"/>
        <v/>
      </c>
      <c r="F303" s="117" t="str">
        <f t="shared" ca="1" si="496"/>
        <v xml:space="preserve"> </v>
      </c>
      <c r="G303" s="117">
        <v>272</v>
      </c>
      <c r="H303" s="122"/>
      <c r="I303" s="117">
        <f t="shared" ca="1" si="497"/>
        <v>0</v>
      </c>
    </row>
    <row r="304" spans="1:9" x14ac:dyDescent="0.3">
      <c r="A304" s="117">
        <f t="shared" si="498"/>
        <v>21</v>
      </c>
      <c r="B304" s="117">
        <v>23</v>
      </c>
      <c r="C304" s="117"/>
      <c r="D304" s="117" t="str">
        <f t="shared" ca="1" si="494"/>
        <v/>
      </c>
      <c r="E304" s="117" t="str">
        <f t="shared" ca="1" si="495"/>
        <v/>
      </c>
      <c r="F304" s="117" t="str">
        <f t="shared" ca="1" si="496"/>
        <v xml:space="preserve"> </v>
      </c>
      <c r="G304" s="117">
        <v>273</v>
      </c>
      <c r="H304" s="122"/>
      <c r="I304" s="117">
        <f t="shared" ca="1" si="497"/>
        <v>0</v>
      </c>
    </row>
    <row r="305" spans="1:9" x14ac:dyDescent="0.3">
      <c r="A305" s="117">
        <f t="shared" si="498"/>
        <v>21</v>
      </c>
      <c r="B305" s="117">
        <v>24</v>
      </c>
      <c r="C305" s="117"/>
      <c r="D305" s="117" t="str">
        <f t="shared" ca="1" si="494"/>
        <v/>
      </c>
      <c r="E305" s="117" t="str">
        <f t="shared" ca="1" si="495"/>
        <v/>
      </c>
      <c r="F305" s="117" t="str">
        <f t="shared" ca="1" si="496"/>
        <v xml:space="preserve"> </v>
      </c>
      <c r="G305" s="117">
        <v>274</v>
      </c>
      <c r="H305" s="122"/>
      <c r="I305" s="117">
        <f t="shared" ca="1" si="497"/>
        <v>0</v>
      </c>
    </row>
    <row r="306" spans="1:9" x14ac:dyDescent="0.3">
      <c r="A306" s="117">
        <f t="shared" si="498"/>
        <v>21</v>
      </c>
      <c r="B306" s="117">
        <v>25</v>
      </c>
      <c r="C306" s="117"/>
      <c r="D306" s="117" t="str">
        <f t="shared" ca="1" si="494"/>
        <v/>
      </c>
      <c r="E306" s="117" t="str">
        <f t="shared" ca="1" si="495"/>
        <v/>
      </c>
      <c r="F306" s="117" t="str">
        <f t="shared" ca="1" si="496"/>
        <v xml:space="preserve"> </v>
      </c>
      <c r="G306" s="117">
        <v>275</v>
      </c>
      <c r="H306" s="122"/>
      <c r="I306" s="117">
        <f t="shared" ca="1" si="497"/>
        <v>0</v>
      </c>
    </row>
    <row r="307" spans="1:9" x14ac:dyDescent="0.3">
      <c r="A307" s="117">
        <f t="shared" si="498"/>
        <v>23</v>
      </c>
      <c r="B307" s="117">
        <v>1</v>
      </c>
      <c r="C307" s="117"/>
      <c r="D307" s="117" t="str">
        <f t="shared" ca="1" si="494"/>
        <v/>
      </c>
      <c r="E307" s="117" t="str">
        <f t="shared" ca="1" si="495"/>
        <v/>
      </c>
      <c r="F307" s="117" t="str">
        <f t="shared" ca="1" si="496"/>
        <v xml:space="preserve"> </v>
      </c>
      <c r="G307" s="117">
        <v>276</v>
      </c>
      <c r="H307" s="122"/>
      <c r="I307" s="117">
        <f t="shared" ca="1" si="497"/>
        <v>0</v>
      </c>
    </row>
    <row r="308" spans="1:9" x14ac:dyDescent="0.3">
      <c r="A308" s="117">
        <f t="shared" si="498"/>
        <v>23</v>
      </c>
      <c r="B308" s="117">
        <v>2</v>
      </c>
      <c r="C308" s="117"/>
      <c r="D308" s="117" t="str">
        <f t="shared" ca="1" si="494"/>
        <v/>
      </c>
      <c r="E308" s="117" t="str">
        <f t="shared" ca="1" si="495"/>
        <v/>
      </c>
      <c r="F308" s="117" t="str">
        <f t="shared" ca="1" si="496"/>
        <v xml:space="preserve"> </v>
      </c>
      <c r="G308" s="117">
        <v>277</v>
      </c>
      <c r="H308" s="122"/>
      <c r="I308" s="117">
        <f t="shared" ca="1" si="497"/>
        <v>0</v>
      </c>
    </row>
    <row r="309" spans="1:9" x14ac:dyDescent="0.3">
      <c r="A309" s="117">
        <f t="shared" si="498"/>
        <v>23</v>
      </c>
      <c r="B309" s="117">
        <v>3</v>
      </c>
      <c r="C309" s="117"/>
      <c r="D309" s="117" t="str">
        <f t="shared" ca="1" si="494"/>
        <v/>
      </c>
      <c r="E309" s="117" t="str">
        <f t="shared" ca="1" si="495"/>
        <v/>
      </c>
      <c r="F309" s="117" t="str">
        <f t="shared" ca="1" si="496"/>
        <v xml:space="preserve"> </v>
      </c>
      <c r="G309" s="117">
        <v>278</v>
      </c>
      <c r="H309" s="122"/>
      <c r="I309" s="117">
        <f t="shared" ca="1" si="497"/>
        <v>0</v>
      </c>
    </row>
    <row r="310" spans="1:9" x14ac:dyDescent="0.3">
      <c r="A310" s="117">
        <f t="shared" si="498"/>
        <v>23</v>
      </c>
      <c r="B310" s="117">
        <v>4</v>
      </c>
      <c r="C310" s="117"/>
      <c r="D310" s="117" t="str">
        <f t="shared" ca="1" si="494"/>
        <v/>
      </c>
      <c r="E310" s="117" t="str">
        <f t="shared" ca="1" si="495"/>
        <v/>
      </c>
      <c r="F310" s="117" t="str">
        <f t="shared" ca="1" si="496"/>
        <v xml:space="preserve"> </v>
      </c>
      <c r="G310" s="117">
        <v>279</v>
      </c>
      <c r="H310" s="122"/>
      <c r="I310" s="117">
        <f t="shared" ca="1" si="497"/>
        <v>0</v>
      </c>
    </row>
    <row r="311" spans="1:9" x14ac:dyDescent="0.3">
      <c r="A311" s="117">
        <f t="shared" si="498"/>
        <v>23</v>
      </c>
      <c r="B311" s="117">
        <v>5</v>
      </c>
      <c r="C311" s="117"/>
      <c r="D311" s="117" t="str">
        <f t="shared" ca="1" si="494"/>
        <v/>
      </c>
      <c r="E311" s="117" t="str">
        <f t="shared" ca="1" si="495"/>
        <v/>
      </c>
      <c r="F311" s="117" t="str">
        <f t="shared" ca="1" si="496"/>
        <v xml:space="preserve"> </v>
      </c>
      <c r="G311" s="117">
        <v>280</v>
      </c>
      <c r="H311" s="122"/>
      <c r="I311" s="117">
        <f t="shared" ca="1" si="497"/>
        <v>0</v>
      </c>
    </row>
    <row r="312" spans="1:9" x14ac:dyDescent="0.3">
      <c r="A312" s="117">
        <f t="shared" si="498"/>
        <v>23</v>
      </c>
      <c r="B312" s="117">
        <v>6</v>
      </c>
      <c r="C312" s="117"/>
      <c r="D312" s="117" t="str">
        <f t="shared" ca="1" si="494"/>
        <v/>
      </c>
      <c r="E312" s="117" t="str">
        <f t="shared" ca="1" si="495"/>
        <v/>
      </c>
      <c r="F312" s="117" t="str">
        <f t="shared" ca="1" si="496"/>
        <v xml:space="preserve"> </v>
      </c>
      <c r="G312" s="117">
        <v>281</v>
      </c>
      <c r="H312" s="122"/>
      <c r="I312" s="117">
        <f t="shared" ca="1" si="497"/>
        <v>0</v>
      </c>
    </row>
    <row r="313" spans="1:9" x14ac:dyDescent="0.3">
      <c r="A313" s="117">
        <f t="shared" si="498"/>
        <v>23</v>
      </c>
      <c r="B313" s="117">
        <v>7</v>
      </c>
      <c r="C313" s="117"/>
      <c r="D313" s="117" t="str">
        <f t="shared" ca="1" si="494"/>
        <v/>
      </c>
      <c r="E313" s="117" t="str">
        <f t="shared" ca="1" si="495"/>
        <v/>
      </c>
      <c r="F313" s="117" t="str">
        <f t="shared" ca="1" si="496"/>
        <v xml:space="preserve"> </v>
      </c>
      <c r="G313" s="117">
        <v>282</v>
      </c>
      <c r="H313" s="122"/>
      <c r="I313" s="117">
        <f t="shared" ca="1" si="497"/>
        <v>0</v>
      </c>
    </row>
    <row r="314" spans="1:9" x14ac:dyDescent="0.3">
      <c r="A314" s="117">
        <f t="shared" si="498"/>
        <v>23</v>
      </c>
      <c r="B314" s="117">
        <v>8</v>
      </c>
      <c r="C314" s="117"/>
      <c r="D314" s="117" t="str">
        <f t="shared" ca="1" si="494"/>
        <v/>
      </c>
      <c r="E314" s="117" t="str">
        <f t="shared" ca="1" si="495"/>
        <v/>
      </c>
      <c r="F314" s="117" t="str">
        <f t="shared" ca="1" si="496"/>
        <v xml:space="preserve"> </v>
      </c>
      <c r="G314" s="117">
        <v>283</v>
      </c>
      <c r="H314" s="122"/>
      <c r="I314" s="117">
        <f t="shared" ca="1" si="497"/>
        <v>0</v>
      </c>
    </row>
    <row r="315" spans="1:9" x14ac:dyDescent="0.3">
      <c r="A315" s="117">
        <f t="shared" si="498"/>
        <v>23</v>
      </c>
      <c r="B315" s="117">
        <v>9</v>
      </c>
      <c r="C315" s="117"/>
      <c r="D315" s="117" t="str">
        <f t="shared" ca="1" si="494"/>
        <v/>
      </c>
      <c r="E315" s="117" t="str">
        <f t="shared" ca="1" si="495"/>
        <v/>
      </c>
      <c r="F315" s="117" t="str">
        <f t="shared" ca="1" si="496"/>
        <v xml:space="preserve"> </v>
      </c>
      <c r="G315" s="117">
        <v>284</v>
      </c>
      <c r="H315" s="122"/>
      <c r="I315" s="117">
        <f t="shared" ca="1" si="497"/>
        <v>0</v>
      </c>
    </row>
    <row r="316" spans="1:9" x14ac:dyDescent="0.3">
      <c r="A316" s="117">
        <f t="shared" si="498"/>
        <v>23</v>
      </c>
      <c r="B316" s="117">
        <v>10</v>
      </c>
      <c r="C316" s="117"/>
      <c r="D316" s="117" t="str">
        <f t="shared" ca="1" si="494"/>
        <v/>
      </c>
      <c r="E316" s="117" t="str">
        <f t="shared" ca="1" si="495"/>
        <v/>
      </c>
      <c r="F316" s="117" t="str">
        <f t="shared" ca="1" si="496"/>
        <v xml:space="preserve"> </v>
      </c>
      <c r="G316" s="117">
        <v>285</v>
      </c>
      <c r="H316" s="122"/>
      <c r="I316" s="117">
        <f t="shared" ca="1" si="497"/>
        <v>0</v>
      </c>
    </row>
    <row r="317" spans="1:9" x14ac:dyDescent="0.3">
      <c r="A317" s="117">
        <f t="shared" si="498"/>
        <v>23</v>
      </c>
      <c r="B317" s="117">
        <v>11</v>
      </c>
      <c r="C317" s="117"/>
      <c r="D317" s="117" t="str">
        <f t="shared" ca="1" si="494"/>
        <v/>
      </c>
      <c r="E317" s="117" t="str">
        <f t="shared" ca="1" si="495"/>
        <v/>
      </c>
      <c r="F317" s="117" t="str">
        <f t="shared" ca="1" si="496"/>
        <v xml:space="preserve"> </v>
      </c>
      <c r="G317" s="117">
        <v>286</v>
      </c>
      <c r="H317" s="122"/>
      <c r="I317" s="117">
        <f t="shared" ca="1" si="497"/>
        <v>0</v>
      </c>
    </row>
    <row r="318" spans="1:9" x14ac:dyDescent="0.3">
      <c r="A318" s="117">
        <f t="shared" si="498"/>
        <v>23</v>
      </c>
      <c r="B318" s="117">
        <v>12</v>
      </c>
      <c r="C318" s="117"/>
      <c r="D318" s="117" t="str">
        <f t="shared" ca="1" si="494"/>
        <v/>
      </c>
      <c r="E318" s="117" t="str">
        <f t="shared" ca="1" si="495"/>
        <v/>
      </c>
      <c r="F318" s="117" t="str">
        <f t="shared" ca="1" si="496"/>
        <v xml:space="preserve"> </v>
      </c>
      <c r="G318" s="117">
        <v>287</v>
      </c>
      <c r="H318" s="122"/>
      <c r="I318" s="117">
        <f t="shared" ca="1" si="497"/>
        <v>0</v>
      </c>
    </row>
    <row r="319" spans="1:9" x14ac:dyDescent="0.3">
      <c r="A319" s="117">
        <f t="shared" si="498"/>
        <v>23</v>
      </c>
      <c r="B319" s="117">
        <v>13</v>
      </c>
      <c r="C319" s="117"/>
      <c r="D319" s="117" t="str">
        <f t="shared" ca="1" si="494"/>
        <v/>
      </c>
      <c r="E319" s="117" t="str">
        <f t="shared" ca="1" si="495"/>
        <v/>
      </c>
      <c r="F319" s="117" t="str">
        <f t="shared" ca="1" si="496"/>
        <v xml:space="preserve"> </v>
      </c>
      <c r="G319" s="117">
        <v>288</v>
      </c>
      <c r="H319" s="122"/>
      <c r="I319" s="117">
        <f t="shared" ca="1" si="497"/>
        <v>0</v>
      </c>
    </row>
    <row r="320" spans="1:9" x14ac:dyDescent="0.3">
      <c r="A320" s="117">
        <f t="shared" si="498"/>
        <v>23</v>
      </c>
      <c r="B320" s="117">
        <v>14</v>
      </c>
      <c r="C320" s="117"/>
      <c r="D320" s="117" t="str">
        <f t="shared" ca="1" si="494"/>
        <v/>
      </c>
      <c r="E320" s="117" t="str">
        <f t="shared" ca="1" si="495"/>
        <v/>
      </c>
      <c r="F320" s="117" t="str">
        <f t="shared" ca="1" si="496"/>
        <v xml:space="preserve"> </v>
      </c>
      <c r="G320" s="117">
        <v>289</v>
      </c>
      <c r="H320" s="122"/>
      <c r="I320" s="117">
        <f t="shared" ca="1" si="497"/>
        <v>0</v>
      </c>
    </row>
    <row r="321" spans="1:9" x14ac:dyDescent="0.3">
      <c r="A321" s="117">
        <f t="shared" si="498"/>
        <v>23</v>
      </c>
      <c r="B321" s="117">
        <v>15</v>
      </c>
      <c r="C321" s="117"/>
      <c r="D321" s="117" t="str">
        <f t="shared" ca="1" si="494"/>
        <v/>
      </c>
      <c r="E321" s="117" t="str">
        <f t="shared" ca="1" si="495"/>
        <v/>
      </c>
      <c r="F321" s="117" t="str">
        <f t="shared" ca="1" si="496"/>
        <v xml:space="preserve"> </v>
      </c>
      <c r="G321" s="117">
        <v>290</v>
      </c>
      <c r="H321" s="122"/>
      <c r="I321" s="117">
        <f t="shared" ca="1" si="497"/>
        <v>0</v>
      </c>
    </row>
    <row r="322" spans="1:9" x14ac:dyDescent="0.3">
      <c r="A322" s="117">
        <f t="shared" si="498"/>
        <v>23</v>
      </c>
      <c r="B322" s="117">
        <v>16</v>
      </c>
      <c r="C322" s="117"/>
      <c r="D322" s="117" t="str">
        <f t="shared" ca="1" si="494"/>
        <v/>
      </c>
      <c r="E322" s="117" t="str">
        <f t="shared" ca="1" si="495"/>
        <v/>
      </c>
      <c r="F322" s="117" t="str">
        <f t="shared" ca="1" si="496"/>
        <v xml:space="preserve"> </v>
      </c>
      <c r="G322" s="117">
        <v>291</v>
      </c>
      <c r="H322" s="122"/>
      <c r="I322" s="117">
        <f t="shared" ca="1" si="497"/>
        <v>0</v>
      </c>
    </row>
    <row r="323" spans="1:9" x14ac:dyDescent="0.3">
      <c r="A323" s="117">
        <f t="shared" si="498"/>
        <v>23</v>
      </c>
      <c r="B323" s="117">
        <v>17</v>
      </c>
      <c r="C323" s="117"/>
      <c r="D323" s="117" t="str">
        <f t="shared" ca="1" si="494"/>
        <v/>
      </c>
      <c r="E323" s="117" t="str">
        <f t="shared" ca="1" si="495"/>
        <v/>
      </c>
      <c r="F323" s="117" t="str">
        <f t="shared" ca="1" si="496"/>
        <v xml:space="preserve"> </v>
      </c>
      <c r="G323" s="117">
        <v>292</v>
      </c>
      <c r="H323" s="122"/>
      <c r="I323" s="117">
        <f t="shared" ca="1" si="497"/>
        <v>0</v>
      </c>
    </row>
    <row r="324" spans="1:9" x14ac:dyDescent="0.3">
      <c r="A324" s="117">
        <f t="shared" si="498"/>
        <v>23</v>
      </c>
      <c r="B324" s="117">
        <v>18</v>
      </c>
      <c r="C324" s="117"/>
      <c r="D324" s="117" t="str">
        <f t="shared" ca="1" si="494"/>
        <v/>
      </c>
      <c r="E324" s="117" t="str">
        <f t="shared" ca="1" si="495"/>
        <v/>
      </c>
      <c r="F324" s="117" t="str">
        <f t="shared" ca="1" si="496"/>
        <v xml:space="preserve"> </v>
      </c>
      <c r="G324" s="117">
        <v>293</v>
      </c>
      <c r="H324" s="122"/>
      <c r="I324" s="117">
        <f t="shared" ca="1" si="497"/>
        <v>0</v>
      </c>
    </row>
    <row r="325" spans="1:9" x14ac:dyDescent="0.3">
      <c r="A325" s="117">
        <f t="shared" si="498"/>
        <v>23</v>
      </c>
      <c r="B325" s="117">
        <v>19</v>
      </c>
      <c r="C325" s="117"/>
      <c r="D325" s="117" t="str">
        <f t="shared" ca="1" si="494"/>
        <v/>
      </c>
      <c r="E325" s="117" t="str">
        <f t="shared" ca="1" si="495"/>
        <v/>
      </c>
      <c r="F325" s="117" t="str">
        <f t="shared" ca="1" si="496"/>
        <v xml:space="preserve"> </v>
      </c>
      <c r="G325" s="117">
        <v>294</v>
      </c>
      <c r="H325" s="122"/>
      <c r="I325" s="117">
        <f t="shared" ca="1" si="497"/>
        <v>0</v>
      </c>
    </row>
    <row r="326" spans="1:9" x14ac:dyDescent="0.3">
      <c r="A326" s="117">
        <f t="shared" si="498"/>
        <v>23</v>
      </c>
      <c r="B326" s="117">
        <v>20</v>
      </c>
      <c r="C326" s="117"/>
      <c r="D326" s="117" t="str">
        <f t="shared" ca="1" si="494"/>
        <v/>
      </c>
      <c r="E326" s="117" t="str">
        <f t="shared" ca="1" si="495"/>
        <v/>
      </c>
      <c r="F326" s="117" t="str">
        <f t="shared" ca="1" si="496"/>
        <v xml:space="preserve"> </v>
      </c>
      <c r="G326" s="117">
        <v>295</v>
      </c>
      <c r="H326" s="122"/>
      <c r="I326" s="117">
        <f t="shared" ca="1" si="497"/>
        <v>0</v>
      </c>
    </row>
    <row r="327" spans="1:9" x14ac:dyDescent="0.3">
      <c r="A327" s="117">
        <f t="shared" si="498"/>
        <v>23</v>
      </c>
      <c r="B327" s="117">
        <v>21</v>
      </c>
      <c r="C327" s="117"/>
      <c r="D327" s="117" t="str">
        <f t="shared" ca="1" si="494"/>
        <v/>
      </c>
      <c r="E327" s="117" t="str">
        <f t="shared" ca="1" si="495"/>
        <v/>
      </c>
      <c r="F327" s="117" t="str">
        <f t="shared" ca="1" si="496"/>
        <v xml:space="preserve"> </v>
      </c>
      <c r="G327" s="117">
        <v>296</v>
      </c>
      <c r="H327" s="122"/>
      <c r="I327" s="117">
        <f t="shared" ca="1" si="497"/>
        <v>0</v>
      </c>
    </row>
    <row r="328" spans="1:9" x14ac:dyDescent="0.3">
      <c r="A328" s="117">
        <f t="shared" si="498"/>
        <v>23</v>
      </c>
      <c r="B328" s="117">
        <v>22</v>
      </c>
      <c r="C328" s="117"/>
      <c r="D328" s="117" t="str">
        <f t="shared" ca="1" si="494"/>
        <v/>
      </c>
      <c r="E328" s="117" t="str">
        <f t="shared" ca="1" si="495"/>
        <v/>
      </c>
      <c r="F328" s="117" t="str">
        <f t="shared" ca="1" si="496"/>
        <v xml:space="preserve"> </v>
      </c>
      <c r="G328" s="117">
        <v>297</v>
      </c>
      <c r="H328" s="122"/>
      <c r="I328" s="117">
        <f t="shared" ca="1" si="497"/>
        <v>0</v>
      </c>
    </row>
    <row r="329" spans="1:9" x14ac:dyDescent="0.3">
      <c r="A329" s="117">
        <f t="shared" si="498"/>
        <v>23</v>
      </c>
      <c r="B329" s="117">
        <v>23</v>
      </c>
      <c r="C329" s="117"/>
      <c r="D329" s="117" t="str">
        <f t="shared" ca="1" si="494"/>
        <v/>
      </c>
      <c r="E329" s="117" t="str">
        <f t="shared" ca="1" si="495"/>
        <v/>
      </c>
      <c r="F329" s="117" t="str">
        <f t="shared" ca="1" si="496"/>
        <v xml:space="preserve"> </v>
      </c>
      <c r="G329" s="117">
        <v>298</v>
      </c>
      <c r="H329" s="122"/>
      <c r="I329" s="117">
        <f t="shared" ca="1" si="497"/>
        <v>0</v>
      </c>
    </row>
    <row r="330" spans="1:9" x14ac:dyDescent="0.3">
      <c r="A330" s="117">
        <f t="shared" si="498"/>
        <v>23</v>
      </c>
      <c r="B330" s="117">
        <v>24</v>
      </c>
      <c r="C330" s="117"/>
      <c r="D330" s="117" t="str">
        <f t="shared" ca="1" si="494"/>
        <v/>
      </c>
      <c r="E330" s="117" t="str">
        <f t="shared" ca="1" si="495"/>
        <v/>
      </c>
      <c r="F330" s="117" t="str">
        <f t="shared" ca="1" si="496"/>
        <v xml:space="preserve"> </v>
      </c>
      <c r="G330" s="117">
        <v>299</v>
      </c>
      <c r="H330" s="122"/>
      <c r="I330" s="117">
        <f t="shared" ca="1" si="497"/>
        <v>0</v>
      </c>
    </row>
    <row r="331" spans="1:9" x14ac:dyDescent="0.3">
      <c r="A331" s="117">
        <f t="shared" si="498"/>
        <v>23</v>
      </c>
      <c r="B331" s="117">
        <v>25</v>
      </c>
      <c r="C331" s="117"/>
      <c r="D331" s="117" t="str">
        <f t="shared" ca="1" si="494"/>
        <v/>
      </c>
      <c r="E331" s="117" t="str">
        <f t="shared" ca="1" si="495"/>
        <v/>
      </c>
      <c r="F331" s="117" t="str">
        <f t="shared" ca="1" si="496"/>
        <v xml:space="preserve"> </v>
      </c>
      <c r="G331" s="117">
        <v>300</v>
      </c>
      <c r="H331" s="122"/>
      <c r="I331" s="117">
        <f t="shared" ca="1" si="497"/>
        <v>0</v>
      </c>
    </row>
    <row r="332" spans="1:9" x14ac:dyDescent="0.3">
      <c r="A332" s="117">
        <f t="shared" si="498"/>
        <v>25</v>
      </c>
      <c r="B332" s="117">
        <v>1</v>
      </c>
      <c r="C332" s="117"/>
      <c r="D332" s="117" t="str">
        <f t="shared" ca="1" si="494"/>
        <v/>
      </c>
      <c r="E332" s="117" t="str">
        <f t="shared" ca="1" si="495"/>
        <v/>
      </c>
      <c r="F332" s="117" t="str">
        <f t="shared" ca="1" si="496"/>
        <v xml:space="preserve"> </v>
      </c>
      <c r="G332" s="117">
        <v>301</v>
      </c>
      <c r="H332" s="122"/>
      <c r="I332" s="117">
        <f t="shared" ca="1" si="497"/>
        <v>0</v>
      </c>
    </row>
    <row r="333" spans="1:9" x14ac:dyDescent="0.3">
      <c r="A333" s="117">
        <f t="shared" si="498"/>
        <v>25</v>
      </c>
      <c r="B333" s="117">
        <v>2</v>
      </c>
      <c r="C333" s="117"/>
      <c r="D333" s="117" t="str">
        <f t="shared" ca="1" si="494"/>
        <v/>
      </c>
      <c r="E333" s="117" t="str">
        <f t="shared" ca="1" si="495"/>
        <v/>
      </c>
      <c r="F333" s="117" t="str">
        <f t="shared" ca="1" si="496"/>
        <v xml:space="preserve"> </v>
      </c>
      <c r="G333" s="117">
        <v>302</v>
      </c>
      <c r="H333" s="122"/>
      <c r="I333" s="117">
        <f t="shared" ca="1" si="497"/>
        <v>0</v>
      </c>
    </row>
    <row r="334" spans="1:9" x14ac:dyDescent="0.3">
      <c r="A334" s="117">
        <f t="shared" si="498"/>
        <v>25</v>
      </c>
      <c r="B334" s="117">
        <v>3</v>
      </c>
      <c r="C334" s="117"/>
      <c r="D334" s="117" t="str">
        <f t="shared" ca="1" si="494"/>
        <v/>
      </c>
      <c r="E334" s="117" t="str">
        <f t="shared" ca="1" si="495"/>
        <v/>
      </c>
      <c r="F334" s="117" t="str">
        <f t="shared" ca="1" si="496"/>
        <v xml:space="preserve"> </v>
      </c>
      <c r="G334" s="117">
        <v>303</v>
      </c>
      <c r="H334" s="122"/>
      <c r="I334" s="117">
        <f t="shared" ca="1" si="497"/>
        <v>0</v>
      </c>
    </row>
    <row r="335" spans="1:9" x14ac:dyDescent="0.3">
      <c r="A335" s="117">
        <f t="shared" si="498"/>
        <v>25</v>
      </c>
      <c r="B335" s="117">
        <v>4</v>
      </c>
      <c r="C335" s="117"/>
      <c r="D335" s="117" t="str">
        <f t="shared" ca="1" si="494"/>
        <v/>
      </c>
      <c r="E335" s="117" t="str">
        <f t="shared" ca="1" si="495"/>
        <v/>
      </c>
      <c r="F335" s="117" t="str">
        <f t="shared" ca="1" si="496"/>
        <v xml:space="preserve"> </v>
      </c>
      <c r="G335" s="117">
        <v>304</v>
      </c>
      <c r="H335" s="122"/>
      <c r="I335" s="117">
        <f t="shared" ca="1" si="497"/>
        <v>0</v>
      </c>
    </row>
    <row r="336" spans="1:9" x14ac:dyDescent="0.3">
      <c r="A336" s="117">
        <f t="shared" si="498"/>
        <v>25</v>
      </c>
      <c r="B336" s="117">
        <v>5</v>
      </c>
      <c r="C336" s="117"/>
      <c r="D336" s="117" t="str">
        <f t="shared" ca="1" si="494"/>
        <v/>
      </c>
      <c r="E336" s="117" t="str">
        <f t="shared" ca="1" si="495"/>
        <v/>
      </c>
      <c r="F336" s="117" t="str">
        <f t="shared" ca="1" si="496"/>
        <v xml:space="preserve"> </v>
      </c>
      <c r="G336" s="117">
        <v>305</v>
      </c>
      <c r="H336" s="122"/>
      <c r="I336" s="117">
        <f t="shared" ca="1" si="497"/>
        <v>0</v>
      </c>
    </row>
    <row r="337" spans="1:9" x14ac:dyDescent="0.3">
      <c r="A337" s="117">
        <f t="shared" si="498"/>
        <v>25</v>
      </c>
      <c r="B337" s="117">
        <v>6</v>
      </c>
      <c r="C337" s="117"/>
      <c r="D337" s="117" t="str">
        <f t="shared" ca="1" si="494"/>
        <v/>
      </c>
      <c r="E337" s="117" t="str">
        <f t="shared" ca="1" si="495"/>
        <v/>
      </c>
      <c r="F337" s="117" t="str">
        <f t="shared" ca="1" si="496"/>
        <v xml:space="preserve"> </v>
      </c>
      <c r="G337" s="117">
        <v>306</v>
      </c>
      <c r="H337" s="122"/>
      <c r="I337" s="117">
        <f t="shared" ca="1" si="497"/>
        <v>0</v>
      </c>
    </row>
    <row r="338" spans="1:9" x14ac:dyDescent="0.3">
      <c r="A338" s="117">
        <f t="shared" si="498"/>
        <v>25</v>
      </c>
      <c r="B338" s="117">
        <v>7</v>
      </c>
      <c r="C338" s="117"/>
      <c r="D338" s="117" t="str">
        <f t="shared" ca="1" si="494"/>
        <v/>
      </c>
      <c r="E338" s="117" t="str">
        <f t="shared" ca="1" si="495"/>
        <v/>
      </c>
      <c r="F338" s="117" t="str">
        <f t="shared" ca="1" si="496"/>
        <v xml:space="preserve"> </v>
      </c>
      <c r="G338" s="117">
        <v>307</v>
      </c>
      <c r="H338" s="122"/>
      <c r="I338" s="117">
        <f t="shared" ca="1" si="497"/>
        <v>0</v>
      </c>
    </row>
    <row r="339" spans="1:9" x14ac:dyDescent="0.3">
      <c r="A339" s="117">
        <f t="shared" si="498"/>
        <v>25</v>
      </c>
      <c r="B339" s="117">
        <v>8</v>
      </c>
      <c r="C339" s="117"/>
      <c r="D339" s="117" t="str">
        <f t="shared" ca="1" si="494"/>
        <v/>
      </c>
      <c r="E339" s="117" t="str">
        <f t="shared" ca="1" si="495"/>
        <v/>
      </c>
      <c r="F339" s="117" t="str">
        <f t="shared" ca="1" si="496"/>
        <v xml:space="preserve"> </v>
      </c>
      <c r="G339" s="117">
        <v>308</v>
      </c>
      <c r="H339" s="122"/>
      <c r="I339" s="117">
        <f t="shared" ca="1" si="497"/>
        <v>0</v>
      </c>
    </row>
    <row r="340" spans="1:9" x14ac:dyDescent="0.3">
      <c r="A340" s="117">
        <f t="shared" si="498"/>
        <v>25</v>
      </c>
      <c r="B340" s="117">
        <v>9</v>
      </c>
      <c r="C340" s="117"/>
      <c r="D340" s="117" t="str">
        <f t="shared" ca="1" si="494"/>
        <v/>
      </c>
      <c r="E340" s="117" t="str">
        <f t="shared" ca="1" si="495"/>
        <v/>
      </c>
      <c r="F340" s="117" t="str">
        <f t="shared" ca="1" si="496"/>
        <v xml:space="preserve"> </v>
      </c>
      <c r="G340" s="117">
        <v>309</v>
      </c>
      <c r="H340" s="122"/>
      <c r="I340" s="117">
        <f t="shared" ca="1" si="497"/>
        <v>0</v>
      </c>
    </row>
    <row r="341" spans="1:9" x14ac:dyDescent="0.3">
      <c r="A341" s="117">
        <f t="shared" si="498"/>
        <v>25</v>
      </c>
      <c r="B341" s="117">
        <v>10</v>
      </c>
      <c r="C341" s="117"/>
      <c r="D341" s="117" t="str">
        <f t="shared" ca="1" si="494"/>
        <v/>
      </c>
      <c r="E341" s="117" t="str">
        <f t="shared" ca="1" si="495"/>
        <v/>
      </c>
      <c r="F341" s="117" t="str">
        <f t="shared" ca="1" si="496"/>
        <v xml:space="preserve"> </v>
      </c>
      <c r="G341" s="117">
        <v>310</v>
      </c>
      <c r="H341" s="122"/>
      <c r="I341" s="117">
        <f t="shared" ca="1" si="497"/>
        <v>0</v>
      </c>
    </row>
    <row r="342" spans="1:9" x14ac:dyDescent="0.3">
      <c r="A342" s="117">
        <f t="shared" si="498"/>
        <v>25</v>
      </c>
      <c r="B342" s="117">
        <v>11</v>
      </c>
      <c r="C342" s="117"/>
      <c r="D342" s="117" t="str">
        <f t="shared" ca="1" si="494"/>
        <v/>
      </c>
      <c r="E342" s="117" t="str">
        <f t="shared" ca="1" si="495"/>
        <v/>
      </c>
      <c r="F342" s="117" t="str">
        <f t="shared" ca="1" si="496"/>
        <v xml:space="preserve"> </v>
      </c>
      <c r="G342" s="117">
        <v>311</v>
      </c>
      <c r="H342" s="122"/>
      <c r="I342" s="117">
        <f t="shared" ca="1" si="497"/>
        <v>0</v>
      </c>
    </row>
    <row r="343" spans="1:9" x14ac:dyDescent="0.3">
      <c r="A343" s="117">
        <f t="shared" si="498"/>
        <v>25</v>
      </c>
      <c r="B343" s="117">
        <v>12</v>
      </c>
      <c r="C343" s="117"/>
      <c r="D343" s="117" t="str">
        <f t="shared" ca="1" si="494"/>
        <v/>
      </c>
      <c r="E343" s="117" t="str">
        <f t="shared" ca="1" si="495"/>
        <v/>
      </c>
      <c r="F343" s="117" t="str">
        <f t="shared" ca="1" si="496"/>
        <v xml:space="preserve"> </v>
      </c>
      <c r="G343" s="117">
        <v>312</v>
      </c>
      <c r="H343" s="122"/>
      <c r="I343" s="117">
        <f t="shared" ca="1" si="497"/>
        <v>0</v>
      </c>
    </row>
    <row r="344" spans="1:9" x14ac:dyDescent="0.3">
      <c r="A344" s="117">
        <f t="shared" si="498"/>
        <v>25</v>
      </c>
      <c r="B344" s="117">
        <v>13</v>
      </c>
      <c r="C344" s="117"/>
      <c r="D344" s="117" t="str">
        <f t="shared" ca="1" si="494"/>
        <v/>
      </c>
      <c r="E344" s="117" t="str">
        <f t="shared" ca="1" si="495"/>
        <v/>
      </c>
      <c r="F344" s="117" t="str">
        <f t="shared" ca="1" si="496"/>
        <v xml:space="preserve"> </v>
      </c>
      <c r="G344" s="117">
        <v>313</v>
      </c>
      <c r="H344" s="122"/>
      <c r="I344" s="117">
        <f t="shared" ca="1" si="497"/>
        <v>0</v>
      </c>
    </row>
    <row r="345" spans="1:9" x14ac:dyDescent="0.3">
      <c r="A345" s="117">
        <f t="shared" si="498"/>
        <v>25</v>
      </c>
      <c r="B345" s="117">
        <v>14</v>
      </c>
      <c r="C345" s="117"/>
      <c r="D345" s="117" t="str">
        <f t="shared" ca="1" si="494"/>
        <v/>
      </c>
      <c r="E345" s="117" t="str">
        <f t="shared" ca="1" si="495"/>
        <v/>
      </c>
      <c r="F345" s="117" t="str">
        <f t="shared" ca="1" si="496"/>
        <v xml:space="preserve"> </v>
      </c>
      <c r="G345" s="117">
        <v>314</v>
      </c>
      <c r="H345" s="122"/>
      <c r="I345" s="117">
        <f t="shared" ca="1" si="497"/>
        <v>0</v>
      </c>
    </row>
    <row r="346" spans="1:9" x14ac:dyDescent="0.3">
      <c r="A346" s="117">
        <f t="shared" si="498"/>
        <v>25</v>
      </c>
      <c r="B346" s="117">
        <v>15</v>
      </c>
      <c r="C346" s="117"/>
      <c r="D346" s="117" t="str">
        <f t="shared" ca="1" si="494"/>
        <v/>
      </c>
      <c r="E346" s="117" t="str">
        <f t="shared" ca="1" si="495"/>
        <v/>
      </c>
      <c r="F346" s="117" t="str">
        <f t="shared" ca="1" si="496"/>
        <v xml:space="preserve"> </v>
      </c>
      <c r="G346" s="117">
        <v>315</v>
      </c>
      <c r="H346" s="122"/>
      <c r="I346" s="117">
        <f t="shared" ca="1" si="497"/>
        <v>0</v>
      </c>
    </row>
    <row r="347" spans="1:9" x14ac:dyDescent="0.3">
      <c r="A347" s="117">
        <f t="shared" si="498"/>
        <v>25</v>
      </c>
      <c r="B347" s="117">
        <v>16</v>
      </c>
      <c r="C347" s="117"/>
      <c r="D347" s="117" t="str">
        <f t="shared" ca="1" si="494"/>
        <v/>
      </c>
      <c r="E347" s="117" t="str">
        <f t="shared" ca="1" si="495"/>
        <v/>
      </c>
      <c r="F347" s="117" t="str">
        <f t="shared" ca="1" si="496"/>
        <v xml:space="preserve"> </v>
      </c>
      <c r="G347" s="117">
        <v>316</v>
      </c>
      <c r="H347" s="122"/>
      <c r="I347" s="117">
        <f t="shared" ca="1" si="497"/>
        <v>0</v>
      </c>
    </row>
    <row r="348" spans="1:9" x14ac:dyDescent="0.3">
      <c r="A348" s="117">
        <f t="shared" si="498"/>
        <v>25</v>
      </c>
      <c r="B348" s="117">
        <v>17</v>
      </c>
      <c r="C348" s="117"/>
      <c r="D348" s="117" t="str">
        <f t="shared" ca="1" si="494"/>
        <v/>
      </c>
      <c r="E348" s="117" t="str">
        <f t="shared" ca="1" si="495"/>
        <v/>
      </c>
      <c r="F348" s="117" t="str">
        <f t="shared" ca="1" si="496"/>
        <v xml:space="preserve"> </v>
      </c>
      <c r="G348" s="117">
        <v>317</v>
      </c>
      <c r="H348" s="122"/>
      <c r="I348" s="117">
        <f t="shared" ca="1" si="497"/>
        <v>0</v>
      </c>
    </row>
    <row r="349" spans="1:9" x14ac:dyDescent="0.3">
      <c r="A349" s="117">
        <f t="shared" si="498"/>
        <v>25</v>
      </c>
      <c r="B349" s="117">
        <v>18</v>
      </c>
      <c r="C349" s="117"/>
      <c r="D349" s="117" t="str">
        <f t="shared" ca="1" si="494"/>
        <v/>
      </c>
      <c r="E349" s="117" t="str">
        <f t="shared" ca="1" si="495"/>
        <v/>
      </c>
      <c r="F349" s="117" t="str">
        <f t="shared" ca="1" si="496"/>
        <v xml:space="preserve"> </v>
      </c>
      <c r="G349" s="117">
        <v>318</v>
      </c>
      <c r="H349" s="122"/>
      <c r="I349" s="117">
        <f t="shared" ca="1" si="497"/>
        <v>0</v>
      </c>
    </row>
    <row r="350" spans="1:9" x14ac:dyDescent="0.3">
      <c r="A350" s="117">
        <f t="shared" si="498"/>
        <v>25</v>
      </c>
      <c r="B350" s="117">
        <v>19</v>
      </c>
      <c r="C350" s="117"/>
      <c r="D350" s="117" t="str">
        <f t="shared" ca="1" si="494"/>
        <v/>
      </c>
      <c r="E350" s="117" t="str">
        <f t="shared" ca="1" si="495"/>
        <v/>
      </c>
      <c r="F350" s="117" t="str">
        <f t="shared" ca="1" si="496"/>
        <v xml:space="preserve"> </v>
      </c>
      <c r="G350" s="117">
        <v>319</v>
      </c>
      <c r="H350" s="122"/>
      <c r="I350" s="117">
        <f t="shared" ca="1" si="497"/>
        <v>0</v>
      </c>
    </row>
    <row r="351" spans="1:9" x14ac:dyDescent="0.3">
      <c r="A351" s="117">
        <f t="shared" si="498"/>
        <v>25</v>
      </c>
      <c r="B351" s="117">
        <v>20</v>
      </c>
      <c r="C351" s="117"/>
      <c r="D351" s="117" t="str">
        <f t="shared" ca="1" si="494"/>
        <v/>
      </c>
      <c r="E351" s="117" t="str">
        <f t="shared" ca="1" si="495"/>
        <v/>
      </c>
      <c r="F351" s="117" t="str">
        <f t="shared" ca="1" si="496"/>
        <v xml:space="preserve"> </v>
      </c>
      <c r="G351" s="117">
        <v>320</v>
      </c>
      <c r="H351" s="122"/>
      <c r="I351" s="117">
        <f t="shared" ca="1" si="497"/>
        <v>0</v>
      </c>
    </row>
    <row r="352" spans="1:9" x14ac:dyDescent="0.3">
      <c r="A352" s="117">
        <f t="shared" si="498"/>
        <v>25</v>
      </c>
      <c r="B352" s="117">
        <v>21</v>
      </c>
      <c r="C352" s="117"/>
      <c r="D352" s="117" t="str">
        <f t="shared" ca="1" si="494"/>
        <v/>
      </c>
      <c r="E352" s="117" t="str">
        <f t="shared" ca="1" si="495"/>
        <v/>
      </c>
      <c r="F352" s="117" t="str">
        <f t="shared" ca="1" si="496"/>
        <v xml:space="preserve"> </v>
      </c>
      <c r="G352" s="117">
        <v>321</v>
      </c>
      <c r="H352" s="122"/>
      <c r="I352" s="117">
        <f t="shared" ca="1" si="497"/>
        <v>0</v>
      </c>
    </row>
    <row r="353" spans="1:9" x14ac:dyDescent="0.3">
      <c r="A353" s="117">
        <f t="shared" si="498"/>
        <v>25</v>
      </c>
      <c r="B353" s="117">
        <v>22</v>
      </c>
      <c r="C353" s="117"/>
      <c r="D353" s="117" t="str">
        <f t="shared" ref="D353:D416" ca="1" si="499">TRIM(HLOOKUP(A353,$B$3:$AO$29,B353+2,0))</f>
        <v/>
      </c>
      <c r="E353" s="117" t="str">
        <f t="shared" ref="E353:E416" ca="1" si="500">IF(HLOOKUP(A353+1,$B$3:$AO$29,B353+2,0)=0,"",HLOOKUP(A353+1,$B$3:$AO$29,B353+2,0))</f>
        <v/>
      </c>
      <c r="F353" s="117" t="str">
        <f t="shared" ref="F353:F416" ca="1" si="501">CONCATENATE(D353," ",E353)</f>
        <v xml:space="preserve"> </v>
      </c>
      <c r="G353" s="117">
        <v>322</v>
      </c>
      <c r="H353" s="122"/>
      <c r="I353" s="117">
        <f t="shared" ca="1" si="497"/>
        <v>0</v>
      </c>
    </row>
    <row r="354" spans="1:9" x14ac:dyDescent="0.3">
      <c r="A354" s="117">
        <f t="shared" si="498"/>
        <v>25</v>
      </c>
      <c r="B354" s="117">
        <v>23</v>
      </c>
      <c r="C354" s="117"/>
      <c r="D354" s="117" t="str">
        <f t="shared" ca="1" si="499"/>
        <v/>
      </c>
      <c r="E354" s="117" t="str">
        <f t="shared" ca="1" si="500"/>
        <v/>
      </c>
      <c r="F354" s="117" t="str">
        <f t="shared" ca="1" si="501"/>
        <v xml:space="preserve"> </v>
      </c>
      <c r="G354" s="117">
        <v>323</v>
      </c>
      <c r="H354" s="122"/>
      <c r="I354" s="117">
        <f t="shared" ref="I354:I417" ca="1" si="502">COUNTIF($F$32:$F$531,H354)</f>
        <v>0</v>
      </c>
    </row>
    <row r="355" spans="1:9" x14ac:dyDescent="0.3">
      <c r="A355" s="117">
        <f t="shared" si="498"/>
        <v>25</v>
      </c>
      <c r="B355" s="117">
        <v>24</v>
      </c>
      <c r="C355" s="117"/>
      <c r="D355" s="117" t="str">
        <f t="shared" ca="1" si="499"/>
        <v/>
      </c>
      <c r="E355" s="117" t="str">
        <f t="shared" ca="1" si="500"/>
        <v/>
      </c>
      <c r="F355" s="117" t="str">
        <f t="shared" ca="1" si="501"/>
        <v xml:space="preserve"> </v>
      </c>
      <c r="G355" s="117">
        <v>324</v>
      </c>
      <c r="H355" s="122"/>
      <c r="I355" s="117">
        <f t="shared" ca="1" si="502"/>
        <v>0</v>
      </c>
    </row>
    <row r="356" spans="1:9" x14ac:dyDescent="0.3">
      <c r="A356" s="117">
        <f t="shared" si="498"/>
        <v>25</v>
      </c>
      <c r="B356" s="117">
        <v>25</v>
      </c>
      <c r="C356" s="117"/>
      <c r="D356" s="117" t="str">
        <f t="shared" ca="1" si="499"/>
        <v/>
      </c>
      <c r="E356" s="117" t="str">
        <f t="shared" ca="1" si="500"/>
        <v/>
      </c>
      <c r="F356" s="117" t="str">
        <f t="shared" ca="1" si="501"/>
        <v xml:space="preserve"> </v>
      </c>
      <c r="G356" s="117">
        <v>325</v>
      </c>
      <c r="H356" s="122"/>
      <c r="I356" s="117">
        <f t="shared" ca="1" si="502"/>
        <v>0</v>
      </c>
    </row>
    <row r="357" spans="1:9" x14ac:dyDescent="0.3">
      <c r="A357" s="117">
        <f t="shared" si="498"/>
        <v>27</v>
      </c>
      <c r="B357" s="117">
        <v>1</v>
      </c>
      <c r="C357" s="117"/>
      <c r="D357" s="117" t="str">
        <f t="shared" ca="1" si="499"/>
        <v/>
      </c>
      <c r="E357" s="117" t="str">
        <f t="shared" ca="1" si="500"/>
        <v/>
      </c>
      <c r="F357" s="117" t="str">
        <f t="shared" ca="1" si="501"/>
        <v xml:space="preserve"> </v>
      </c>
      <c r="G357" s="117">
        <v>326</v>
      </c>
      <c r="H357" s="122"/>
      <c r="I357" s="117">
        <f t="shared" ca="1" si="502"/>
        <v>0</v>
      </c>
    </row>
    <row r="358" spans="1:9" x14ac:dyDescent="0.3">
      <c r="A358" s="117">
        <f t="shared" si="498"/>
        <v>27</v>
      </c>
      <c r="B358" s="117">
        <v>2</v>
      </c>
      <c r="C358" s="117"/>
      <c r="D358" s="117" t="str">
        <f t="shared" ca="1" si="499"/>
        <v/>
      </c>
      <c r="E358" s="117" t="str">
        <f t="shared" ca="1" si="500"/>
        <v/>
      </c>
      <c r="F358" s="117" t="str">
        <f t="shared" ca="1" si="501"/>
        <v xml:space="preserve"> </v>
      </c>
      <c r="G358" s="117">
        <v>327</v>
      </c>
      <c r="H358" s="122"/>
      <c r="I358" s="117">
        <f t="shared" ca="1" si="502"/>
        <v>0</v>
      </c>
    </row>
    <row r="359" spans="1:9" x14ac:dyDescent="0.3">
      <c r="A359" s="117">
        <f t="shared" si="498"/>
        <v>27</v>
      </c>
      <c r="B359" s="117">
        <v>3</v>
      </c>
      <c r="C359" s="117"/>
      <c r="D359" s="117" t="str">
        <f t="shared" ca="1" si="499"/>
        <v/>
      </c>
      <c r="E359" s="117" t="str">
        <f t="shared" ca="1" si="500"/>
        <v/>
      </c>
      <c r="F359" s="117" t="str">
        <f t="shared" ca="1" si="501"/>
        <v xml:space="preserve"> </v>
      </c>
      <c r="G359" s="117">
        <v>328</v>
      </c>
      <c r="H359" s="122"/>
      <c r="I359" s="117">
        <f t="shared" ca="1" si="502"/>
        <v>0</v>
      </c>
    </row>
    <row r="360" spans="1:9" x14ac:dyDescent="0.3">
      <c r="A360" s="117">
        <f t="shared" si="498"/>
        <v>27</v>
      </c>
      <c r="B360" s="117">
        <v>4</v>
      </c>
      <c r="C360" s="117"/>
      <c r="D360" s="117" t="str">
        <f t="shared" ca="1" si="499"/>
        <v/>
      </c>
      <c r="E360" s="117" t="str">
        <f t="shared" ca="1" si="500"/>
        <v/>
      </c>
      <c r="F360" s="117" t="str">
        <f t="shared" ca="1" si="501"/>
        <v xml:space="preserve"> </v>
      </c>
      <c r="G360" s="117">
        <v>329</v>
      </c>
      <c r="H360" s="122"/>
      <c r="I360" s="117">
        <f t="shared" ca="1" si="502"/>
        <v>0</v>
      </c>
    </row>
    <row r="361" spans="1:9" x14ac:dyDescent="0.3">
      <c r="A361" s="117">
        <f t="shared" si="498"/>
        <v>27</v>
      </c>
      <c r="B361" s="117">
        <v>5</v>
      </c>
      <c r="C361" s="117"/>
      <c r="D361" s="117" t="str">
        <f t="shared" ca="1" si="499"/>
        <v/>
      </c>
      <c r="E361" s="117" t="str">
        <f t="shared" ca="1" si="500"/>
        <v/>
      </c>
      <c r="F361" s="117" t="str">
        <f t="shared" ca="1" si="501"/>
        <v xml:space="preserve"> </v>
      </c>
      <c r="G361" s="117">
        <v>330</v>
      </c>
      <c r="H361" s="122"/>
      <c r="I361" s="117">
        <f t="shared" ca="1" si="502"/>
        <v>0</v>
      </c>
    </row>
    <row r="362" spans="1:9" x14ac:dyDescent="0.3">
      <c r="A362" s="117">
        <f t="shared" si="498"/>
        <v>27</v>
      </c>
      <c r="B362" s="117">
        <v>6</v>
      </c>
      <c r="C362" s="117"/>
      <c r="D362" s="117" t="str">
        <f t="shared" ca="1" si="499"/>
        <v/>
      </c>
      <c r="E362" s="117" t="str">
        <f t="shared" ca="1" si="500"/>
        <v/>
      </c>
      <c r="F362" s="117" t="str">
        <f t="shared" ca="1" si="501"/>
        <v xml:space="preserve"> </v>
      </c>
      <c r="G362" s="117">
        <v>331</v>
      </c>
      <c r="H362" s="122"/>
      <c r="I362" s="117">
        <f t="shared" ca="1" si="502"/>
        <v>0</v>
      </c>
    </row>
    <row r="363" spans="1:9" x14ac:dyDescent="0.3">
      <c r="A363" s="117">
        <f t="shared" si="498"/>
        <v>27</v>
      </c>
      <c r="B363" s="117">
        <v>7</v>
      </c>
      <c r="C363" s="117"/>
      <c r="D363" s="117" t="str">
        <f t="shared" ca="1" si="499"/>
        <v/>
      </c>
      <c r="E363" s="117" t="str">
        <f t="shared" ca="1" si="500"/>
        <v/>
      </c>
      <c r="F363" s="117" t="str">
        <f t="shared" ca="1" si="501"/>
        <v xml:space="preserve"> </v>
      </c>
      <c r="G363" s="117">
        <v>332</v>
      </c>
      <c r="H363" s="122"/>
      <c r="I363" s="117">
        <f t="shared" ca="1" si="502"/>
        <v>0</v>
      </c>
    </row>
    <row r="364" spans="1:9" x14ac:dyDescent="0.3">
      <c r="A364" s="117">
        <f t="shared" ref="A364:A427" si="503">IF(B363&gt;B364,A363+2,A363)</f>
        <v>27</v>
      </c>
      <c r="B364" s="117">
        <v>8</v>
      </c>
      <c r="C364" s="117"/>
      <c r="D364" s="117" t="str">
        <f t="shared" ca="1" si="499"/>
        <v/>
      </c>
      <c r="E364" s="117" t="str">
        <f t="shared" ca="1" si="500"/>
        <v/>
      </c>
      <c r="F364" s="117" t="str">
        <f t="shared" ca="1" si="501"/>
        <v xml:space="preserve"> </v>
      </c>
      <c r="G364" s="117">
        <v>333</v>
      </c>
      <c r="H364" s="122"/>
      <c r="I364" s="117">
        <f t="shared" ca="1" si="502"/>
        <v>0</v>
      </c>
    </row>
    <row r="365" spans="1:9" x14ac:dyDescent="0.3">
      <c r="A365" s="117">
        <f t="shared" si="503"/>
        <v>27</v>
      </c>
      <c r="B365" s="117">
        <v>9</v>
      </c>
      <c r="C365" s="117"/>
      <c r="D365" s="117" t="str">
        <f t="shared" ca="1" si="499"/>
        <v/>
      </c>
      <c r="E365" s="117" t="str">
        <f t="shared" ca="1" si="500"/>
        <v/>
      </c>
      <c r="F365" s="117" t="str">
        <f t="shared" ca="1" si="501"/>
        <v xml:space="preserve"> </v>
      </c>
      <c r="G365" s="117">
        <v>334</v>
      </c>
      <c r="H365" s="122"/>
      <c r="I365" s="117">
        <f t="shared" ca="1" si="502"/>
        <v>0</v>
      </c>
    </row>
    <row r="366" spans="1:9" x14ac:dyDescent="0.3">
      <c r="A366" s="117">
        <f t="shared" si="503"/>
        <v>27</v>
      </c>
      <c r="B366" s="117">
        <v>10</v>
      </c>
      <c r="C366" s="117"/>
      <c r="D366" s="117" t="str">
        <f t="shared" ca="1" si="499"/>
        <v/>
      </c>
      <c r="E366" s="117" t="str">
        <f t="shared" ca="1" si="500"/>
        <v/>
      </c>
      <c r="F366" s="117" t="str">
        <f t="shared" ca="1" si="501"/>
        <v xml:space="preserve"> </v>
      </c>
      <c r="G366" s="117">
        <v>335</v>
      </c>
      <c r="H366" s="122"/>
      <c r="I366" s="117">
        <f t="shared" ca="1" si="502"/>
        <v>0</v>
      </c>
    </row>
    <row r="367" spans="1:9" x14ac:dyDescent="0.3">
      <c r="A367" s="117">
        <f t="shared" si="503"/>
        <v>27</v>
      </c>
      <c r="B367" s="117">
        <v>11</v>
      </c>
      <c r="C367" s="117"/>
      <c r="D367" s="117" t="str">
        <f t="shared" ca="1" si="499"/>
        <v/>
      </c>
      <c r="E367" s="117" t="str">
        <f t="shared" ca="1" si="500"/>
        <v/>
      </c>
      <c r="F367" s="117" t="str">
        <f t="shared" ca="1" si="501"/>
        <v xml:space="preserve"> </v>
      </c>
      <c r="G367" s="117">
        <v>336</v>
      </c>
      <c r="H367" s="122"/>
      <c r="I367" s="117">
        <f t="shared" ca="1" si="502"/>
        <v>0</v>
      </c>
    </row>
    <row r="368" spans="1:9" x14ac:dyDescent="0.3">
      <c r="A368" s="117">
        <f t="shared" si="503"/>
        <v>27</v>
      </c>
      <c r="B368" s="117">
        <v>12</v>
      </c>
      <c r="C368" s="117"/>
      <c r="D368" s="117" t="str">
        <f t="shared" ca="1" si="499"/>
        <v/>
      </c>
      <c r="E368" s="117" t="str">
        <f t="shared" ca="1" si="500"/>
        <v/>
      </c>
      <c r="F368" s="117" t="str">
        <f t="shared" ca="1" si="501"/>
        <v xml:space="preserve"> </v>
      </c>
      <c r="G368" s="117">
        <v>337</v>
      </c>
      <c r="H368" s="122"/>
      <c r="I368" s="117">
        <f t="shared" ca="1" si="502"/>
        <v>0</v>
      </c>
    </row>
    <row r="369" spans="1:9" x14ac:dyDescent="0.3">
      <c r="A369" s="117">
        <f t="shared" si="503"/>
        <v>27</v>
      </c>
      <c r="B369" s="117">
        <v>13</v>
      </c>
      <c r="C369" s="117"/>
      <c r="D369" s="117" t="str">
        <f t="shared" ca="1" si="499"/>
        <v/>
      </c>
      <c r="E369" s="117" t="str">
        <f t="shared" ca="1" si="500"/>
        <v/>
      </c>
      <c r="F369" s="117" t="str">
        <f t="shared" ca="1" si="501"/>
        <v xml:space="preserve"> </v>
      </c>
      <c r="G369" s="117">
        <v>338</v>
      </c>
      <c r="H369" s="122"/>
      <c r="I369" s="117">
        <f t="shared" ca="1" si="502"/>
        <v>0</v>
      </c>
    </row>
    <row r="370" spans="1:9" x14ac:dyDescent="0.3">
      <c r="A370" s="117">
        <f t="shared" si="503"/>
        <v>27</v>
      </c>
      <c r="B370" s="117">
        <v>14</v>
      </c>
      <c r="C370" s="117"/>
      <c r="D370" s="117" t="str">
        <f t="shared" ca="1" si="499"/>
        <v/>
      </c>
      <c r="E370" s="117" t="str">
        <f t="shared" ca="1" si="500"/>
        <v/>
      </c>
      <c r="F370" s="117" t="str">
        <f t="shared" ca="1" si="501"/>
        <v xml:space="preserve"> </v>
      </c>
      <c r="G370" s="117">
        <v>339</v>
      </c>
      <c r="H370" s="122"/>
      <c r="I370" s="117">
        <f t="shared" ca="1" si="502"/>
        <v>0</v>
      </c>
    </row>
    <row r="371" spans="1:9" x14ac:dyDescent="0.3">
      <c r="A371" s="117">
        <f t="shared" si="503"/>
        <v>27</v>
      </c>
      <c r="B371" s="117">
        <v>15</v>
      </c>
      <c r="C371" s="117"/>
      <c r="D371" s="117" t="str">
        <f t="shared" ca="1" si="499"/>
        <v/>
      </c>
      <c r="E371" s="117" t="str">
        <f t="shared" ca="1" si="500"/>
        <v/>
      </c>
      <c r="F371" s="117" t="str">
        <f t="shared" ca="1" si="501"/>
        <v xml:space="preserve"> </v>
      </c>
      <c r="G371" s="117">
        <v>340</v>
      </c>
      <c r="H371" s="122"/>
      <c r="I371" s="117">
        <f t="shared" ca="1" si="502"/>
        <v>0</v>
      </c>
    </row>
    <row r="372" spans="1:9" x14ac:dyDescent="0.3">
      <c r="A372" s="117">
        <f t="shared" si="503"/>
        <v>27</v>
      </c>
      <c r="B372" s="117">
        <v>16</v>
      </c>
      <c r="C372" s="117"/>
      <c r="D372" s="117" t="str">
        <f t="shared" ca="1" si="499"/>
        <v/>
      </c>
      <c r="E372" s="117" t="str">
        <f t="shared" ca="1" si="500"/>
        <v/>
      </c>
      <c r="F372" s="117" t="str">
        <f t="shared" ca="1" si="501"/>
        <v xml:space="preserve"> </v>
      </c>
      <c r="G372" s="117">
        <v>341</v>
      </c>
      <c r="H372" s="122"/>
      <c r="I372" s="117">
        <f t="shared" ca="1" si="502"/>
        <v>0</v>
      </c>
    </row>
    <row r="373" spans="1:9" x14ac:dyDescent="0.3">
      <c r="A373" s="117">
        <f t="shared" si="503"/>
        <v>27</v>
      </c>
      <c r="B373" s="117">
        <v>17</v>
      </c>
      <c r="C373" s="117"/>
      <c r="D373" s="117" t="str">
        <f t="shared" ca="1" si="499"/>
        <v/>
      </c>
      <c r="E373" s="117" t="str">
        <f t="shared" ca="1" si="500"/>
        <v/>
      </c>
      <c r="F373" s="117" t="str">
        <f t="shared" ca="1" si="501"/>
        <v xml:space="preserve"> </v>
      </c>
      <c r="G373" s="117">
        <v>342</v>
      </c>
      <c r="H373" s="122"/>
      <c r="I373" s="117">
        <f t="shared" ca="1" si="502"/>
        <v>0</v>
      </c>
    </row>
    <row r="374" spans="1:9" x14ac:dyDescent="0.3">
      <c r="A374" s="117">
        <f t="shared" si="503"/>
        <v>27</v>
      </c>
      <c r="B374" s="117">
        <v>18</v>
      </c>
      <c r="C374" s="117"/>
      <c r="D374" s="117" t="str">
        <f t="shared" ca="1" si="499"/>
        <v/>
      </c>
      <c r="E374" s="117" t="str">
        <f t="shared" ca="1" si="500"/>
        <v/>
      </c>
      <c r="F374" s="117" t="str">
        <f t="shared" ca="1" si="501"/>
        <v xml:space="preserve"> </v>
      </c>
      <c r="G374" s="117">
        <v>343</v>
      </c>
      <c r="H374" s="122"/>
      <c r="I374" s="117">
        <f t="shared" ca="1" si="502"/>
        <v>0</v>
      </c>
    </row>
    <row r="375" spans="1:9" x14ac:dyDescent="0.3">
      <c r="A375" s="117">
        <f t="shared" si="503"/>
        <v>27</v>
      </c>
      <c r="B375" s="117">
        <v>19</v>
      </c>
      <c r="C375" s="117"/>
      <c r="D375" s="117" t="str">
        <f t="shared" ca="1" si="499"/>
        <v/>
      </c>
      <c r="E375" s="117" t="str">
        <f t="shared" ca="1" si="500"/>
        <v/>
      </c>
      <c r="F375" s="117" t="str">
        <f t="shared" ca="1" si="501"/>
        <v xml:space="preserve"> </v>
      </c>
      <c r="G375" s="117">
        <v>344</v>
      </c>
      <c r="H375" s="122"/>
      <c r="I375" s="117">
        <f t="shared" ca="1" si="502"/>
        <v>0</v>
      </c>
    </row>
    <row r="376" spans="1:9" x14ac:dyDescent="0.3">
      <c r="A376" s="117">
        <f t="shared" si="503"/>
        <v>27</v>
      </c>
      <c r="B376" s="117">
        <v>20</v>
      </c>
      <c r="C376" s="117"/>
      <c r="D376" s="117" t="str">
        <f t="shared" ca="1" si="499"/>
        <v/>
      </c>
      <c r="E376" s="117" t="str">
        <f t="shared" ca="1" si="500"/>
        <v/>
      </c>
      <c r="F376" s="117" t="str">
        <f t="shared" ca="1" si="501"/>
        <v xml:space="preserve"> </v>
      </c>
      <c r="G376" s="117">
        <v>345</v>
      </c>
      <c r="H376" s="122"/>
      <c r="I376" s="117">
        <f t="shared" ca="1" si="502"/>
        <v>0</v>
      </c>
    </row>
    <row r="377" spans="1:9" x14ac:dyDescent="0.3">
      <c r="A377" s="117">
        <f t="shared" si="503"/>
        <v>27</v>
      </c>
      <c r="B377" s="117">
        <v>21</v>
      </c>
      <c r="C377" s="117"/>
      <c r="D377" s="117" t="str">
        <f t="shared" ca="1" si="499"/>
        <v/>
      </c>
      <c r="E377" s="117" t="str">
        <f t="shared" ca="1" si="500"/>
        <v/>
      </c>
      <c r="F377" s="117" t="str">
        <f t="shared" ca="1" si="501"/>
        <v xml:space="preserve"> </v>
      </c>
      <c r="G377" s="117">
        <v>346</v>
      </c>
      <c r="H377" s="122"/>
      <c r="I377" s="117">
        <f t="shared" ca="1" si="502"/>
        <v>0</v>
      </c>
    </row>
    <row r="378" spans="1:9" x14ac:dyDescent="0.3">
      <c r="A378" s="117">
        <f t="shared" si="503"/>
        <v>27</v>
      </c>
      <c r="B378" s="117">
        <v>22</v>
      </c>
      <c r="C378" s="117"/>
      <c r="D378" s="117" t="str">
        <f t="shared" ca="1" si="499"/>
        <v/>
      </c>
      <c r="E378" s="117" t="str">
        <f t="shared" ca="1" si="500"/>
        <v/>
      </c>
      <c r="F378" s="117" t="str">
        <f t="shared" ca="1" si="501"/>
        <v xml:space="preserve"> </v>
      </c>
      <c r="G378" s="117">
        <v>347</v>
      </c>
      <c r="H378" s="122"/>
      <c r="I378" s="117">
        <f t="shared" ca="1" si="502"/>
        <v>0</v>
      </c>
    </row>
    <row r="379" spans="1:9" x14ac:dyDescent="0.3">
      <c r="A379" s="117">
        <f t="shared" si="503"/>
        <v>27</v>
      </c>
      <c r="B379" s="117">
        <v>23</v>
      </c>
      <c r="C379" s="117"/>
      <c r="D379" s="117" t="str">
        <f t="shared" ca="1" si="499"/>
        <v/>
      </c>
      <c r="E379" s="117" t="str">
        <f t="shared" ca="1" si="500"/>
        <v/>
      </c>
      <c r="F379" s="117" t="str">
        <f t="shared" ca="1" si="501"/>
        <v xml:space="preserve"> </v>
      </c>
      <c r="G379" s="117">
        <v>348</v>
      </c>
      <c r="H379" s="122"/>
      <c r="I379" s="117">
        <f t="shared" ca="1" si="502"/>
        <v>0</v>
      </c>
    </row>
    <row r="380" spans="1:9" x14ac:dyDescent="0.3">
      <c r="A380" s="117">
        <f t="shared" si="503"/>
        <v>27</v>
      </c>
      <c r="B380" s="117">
        <v>24</v>
      </c>
      <c r="C380" s="117"/>
      <c r="D380" s="117" t="str">
        <f t="shared" ca="1" si="499"/>
        <v/>
      </c>
      <c r="E380" s="117" t="str">
        <f t="shared" ca="1" si="500"/>
        <v/>
      </c>
      <c r="F380" s="117" t="str">
        <f t="shared" ca="1" si="501"/>
        <v xml:space="preserve"> </v>
      </c>
      <c r="G380" s="117">
        <v>349</v>
      </c>
      <c r="H380" s="122"/>
      <c r="I380" s="117">
        <f t="shared" ca="1" si="502"/>
        <v>0</v>
      </c>
    </row>
    <row r="381" spans="1:9" x14ac:dyDescent="0.3">
      <c r="A381" s="117">
        <f t="shared" si="503"/>
        <v>27</v>
      </c>
      <c r="B381" s="117">
        <v>25</v>
      </c>
      <c r="C381" s="117"/>
      <c r="D381" s="117" t="str">
        <f t="shared" ca="1" si="499"/>
        <v/>
      </c>
      <c r="E381" s="117" t="str">
        <f t="shared" ca="1" si="500"/>
        <v/>
      </c>
      <c r="F381" s="117" t="str">
        <f t="shared" ca="1" si="501"/>
        <v xml:space="preserve"> </v>
      </c>
      <c r="G381" s="117">
        <v>350</v>
      </c>
      <c r="H381" s="122"/>
      <c r="I381" s="117">
        <f t="shared" ca="1" si="502"/>
        <v>0</v>
      </c>
    </row>
    <row r="382" spans="1:9" x14ac:dyDescent="0.3">
      <c r="A382" s="117">
        <f t="shared" si="503"/>
        <v>29</v>
      </c>
      <c r="B382" s="117">
        <v>1</v>
      </c>
      <c r="C382" s="117"/>
      <c r="D382" s="117" t="str">
        <f t="shared" ca="1" si="499"/>
        <v/>
      </c>
      <c r="E382" s="117" t="str">
        <f t="shared" ca="1" si="500"/>
        <v/>
      </c>
      <c r="F382" s="117" t="str">
        <f t="shared" ca="1" si="501"/>
        <v xml:space="preserve"> </v>
      </c>
      <c r="G382" s="117">
        <v>351</v>
      </c>
      <c r="H382" s="122"/>
      <c r="I382" s="117">
        <f t="shared" ca="1" si="502"/>
        <v>0</v>
      </c>
    </row>
    <row r="383" spans="1:9" x14ac:dyDescent="0.3">
      <c r="A383" s="117">
        <f t="shared" si="503"/>
        <v>29</v>
      </c>
      <c r="B383" s="117">
        <v>2</v>
      </c>
      <c r="C383" s="117"/>
      <c r="D383" s="117" t="str">
        <f t="shared" ca="1" si="499"/>
        <v/>
      </c>
      <c r="E383" s="117" t="str">
        <f t="shared" ca="1" si="500"/>
        <v/>
      </c>
      <c r="F383" s="117" t="str">
        <f t="shared" ca="1" si="501"/>
        <v xml:space="preserve"> </v>
      </c>
      <c r="G383" s="117">
        <v>352</v>
      </c>
      <c r="H383" s="122"/>
      <c r="I383" s="117">
        <f t="shared" ca="1" si="502"/>
        <v>0</v>
      </c>
    </row>
    <row r="384" spans="1:9" x14ac:dyDescent="0.3">
      <c r="A384" s="117">
        <f t="shared" si="503"/>
        <v>29</v>
      </c>
      <c r="B384" s="117">
        <v>3</v>
      </c>
      <c r="C384" s="117"/>
      <c r="D384" s="117" t="str">
        <f t="shared" ca="1" si="499"/>
        <v/>
      </c>
      <c r="E384" s="117" t="str">
        <f t="shared" ca="1" si="500"/>
        <v/>
      </c>
      <c r="F384" s="117" t="str">
        <f t="shared" ca="1" si="501"/>
        <v xml:space="preserve"> </v>
      </c>
      <c r="G384" s="117">
        <v>353</v>
      </c>
      <c r="H384" s="122"/>
      <c r="I384" s="117">
        <f t="shared" ca="1" si="502"/>
        <v>0</v>
      </c>
    </row>
    <row r="385" spans="1:9" x14ac:dyDescent="0.3">
      <c r="A385" s="117">
        <f t="shared" si="503"/>
        <v>29</v>
      </c>
      <c r="B385" s="117">
        <v>4</v>
      </c>
      <c r="C385" s="117"/>
      <c r="D385" s="117" t="str">
        <f t="shared" ca="1" si="499"/>
        <v/>
      </c>
      <c r="E385" s="117" t="str">
        <f t="shared" ca="1" si="500"/>
        <v/>
      </c>
      <c r="F385" s="117" t="str">
        <f t="shared" ca="1" si="501"/>
        <v xml:space="preserve"> </v>
      </c>
      <c r="G385" s="117">
        <v>354</v>
      </c>
      <c r="H385" s="122"/>
      <c r="I385" s="117">
        <f t="shared" ca="1" si="502"/>
        <v>0</v>
      </c>
    </row>
    <row r="386" spans="1:9" x14ac:dyDescent="0.3">
      <c r="A386" s="117">
        <f t="shared" si="503"/>
        <v>29</v>
      </c>
      <c r="B386" s="117">
        <v>5</v>
      </c>
      <c r="C386" s="117"/>
      <c r="D386" s="117" t="str">
        <f t="shared" ca="1" si="499"/>
        <v/>
      </c>
      <c r="E386" s="117" t="str">
        <f t="shared" ca="1" si="500"/>
        <v/>
      </c>
      <c r="F386" s="117" t="str">
        <f t="shared" ca="1" si="501"/>
        <v xml:space="preserve"> </v>
      </c>
      <c r="G386" s="117">
        <v>355</v>
      </c>
      <c r="H386" s="122"/>
      <c r="I386" s="117">
        <f t="shared" ca="1" si="502"/>
        <v>0</v>
      </c>
    </row>
    <row r="387" spans="1:9" x14ac:dyDescent="0.3">
      <c r="A387" s="117">
        <f t="shared" si="503"/>
        <v>29</v>
      </c>
      <c r="B387" s="117">
        <v>6</v>
      </c>
      <c r="C387" s="117"/>
      <c r="D387" s="117" t="str">
        <f t="shared" ca="1" si="499"/>
        <v/>
      </c>
      <c r="E387" s="117" t="str">
        <f t="shared" ca="1" si="500"/>
        <v/>
      </c>
      <c r="F387" s="117" t="str">
        <f t="shared" ca="1" si="501"/>
        <v xml:space="preserve"> </v>
      </c>
      <c r="G387" s="117">
        <v>356</v>
      </c>
      <c r="H387" s="122"/>
      <c r="I387" s="117">
        <f t="shared" ca="1" si="502"/>
        <v>0</v>
      </c>
    </row>
    <row r="388" spans="1:9" x14ac:dyDescent="0.3">
      <c r="A388" s="117">
        <f t="shared" si="503"/>
        <v>29</v>
      </c>
      <c r="B388" s="117">
        <v>7</v>
      </c>
      <c r="C388" s="117"/>
      <c r="D388" s="117" t="str">
        <f t="shared" ca="1" si="499"/>
        <v/>
      </c>
      <c r="E388" s="117" t="str">
        <f t="shared" ca="1" si="500"/>
        <v/>
      </c>
      <c r="F388" s="117" t="str">
        <f t="shared" ca="1" si="501"/>
        <v xml:space="preserve"> </v>
      </c>
      <c r="G388" s="117">
        <v>357</v>
      </c>
      <c r="H388" s="122"/>
      <c r="I388" s="117">
        <f t="shared" ca="1" si="502"/>
        <v>0</v>
      </c>
    </row>
    <row r="389" spans="1:9" x14ac:dyDescent="0.3">
      <c r="A389" s="117">
        <f t="shared" si="503"/>
        <v>29</v>
      </c>
      <c r="B389" s="117">
        <v>8</v>
      </c>
      <c r="C389" s="117"/>
      <c r="D389" s="117" t="str">
        <f t="shared" ca="1" si="499"/>
        <v/>
      </c>
      <c r="E389" s="117" t="str">
        <f t="shared" ca="1" si="500"/>
        <v/>
      </c>
      <c r="F389" s="117" t="str">
        <f t="shared" ca="1" si="501"/>
        <v xml:space="preserve"> </v>
      </c>
      <c r="G389" s="117">
        <v>358</v>
      </c>
      <c r="H389" s="122"/>
      <c r="I389" s="117">
        <f t="shared" ca="1" si="502"/>
        <v>0</v>
      </c>
    </row>
    <row r="390" spans="1:9" x14ac:dyDescent="0.3">
      <c r="A390" s="117">
        <f t="shared" si="503"/>
        <v>29</v>
      </c>
      <c r="B390" s="117">
        <v>9</v>
      </c>
      <c r="C390" s="117"/>
      <c r="D390" s="117" t="str">
        <f t="shared" ca="1" si="499"/>
        <v/>
      </c>
      <c r="E390" s="117" t="str">
        <f t="shared" ca="1" si="500"/>
        <v/>
      </c>
      <c r="F390" s="117" t="str">
        <f t="shared" ca="1" si="501"/>
        <v xml:space="preserve"> </v>
      </c>
      <c r="G390" s="117">
        <v>359</v>
      </c>
      <c r="H390" s="122"/>
      <c r="I390" s="117">
        <f t="shared" ca="1" si="502"/>
        <v>0</v>
      </c>
    </row>
    <row r="391" spans="1:9" x14ac:dyDescent="0.3">
      <c r="A391" s="117">
        <f t="shared" si="503"/>
        <v>29</v>
      </c>
      <c r="B391" s="117">
        <v>10</v>
      </c>
      <c r="C391" s="117"/>
      <c r="D391" s="117" t="str">
        <f t="shared" ca="1" si="499"/>
        <v/>
      </c>
      <c r="E391" s="117" t="str">
        <f t="shared" ca="1" si="500"/>
        <v/>
      </c>
      <c r="F391" s="117" t="str">
        <f t="shared" ca="1" si="501"/>
        <v xml:space="preserve"> </v>
      </c>
      <c r="G391" s="117">
        <v>360</v>
      </c>
      <c r="H391" s="122"/>
      <c r="I391" s="117">
        <f t="shared" ca="1" si="502"/>
        <v>0</v>
      </c>
    </row>
    <row r="392" spans="1:9" x14ac:dyDescent="0.3">
      <c r="A392" s="117">
        <f t="shared" si="503"/>
        <v>29</v>
      </c>
      <c r="B392" s="117">
        <v>11</v>
      </c>
      <c r="C392" s="117"/>
      <c r="D392" s="117" t="str">
        <f t="shared" ca="1" si="499"/>
        <v/>
      </c>
      <c r="E392" s="117" t="str">
        <f t="shared" ca="1" si="500"/>
        <v/>
      </c>
      <c r="F392" s="117" t="str">
        <f t="shared" ca="1" si="501"/>
        <v xml:space="preserve"> </v>
      </c>
      <c r="G392" s="117">
        <v>361</v>
      </c>
      <c r="H392" s="122"/>
      <c r="I392" s="117">
        <f t="shared" ca="1" si="502"/>
        <v>0</v>
      </c>
    </row>
    <row r="393" spans="1:9" x14ac:dyDescent="0.3">
      <c r="A393" s="117">
        <f t="shared" si="503"/>
        <v>29</v>
      </c>
      <c r="B393" s="117">
        <v>12</v>
      </c>
      <c r="C393" s="117"/>
      <c r="D393" s="117" t="str">
        <f t="shared" ca="1" si="499"/>
        <v/>
      </c>
      <c r="E393" s="117" t="str">
        <f t="shared" ca="1" si="500"/>
        <v/>
      </c>
      <c r="F393" s="117" t="str">
        <f t="shared" ca="1" si="501"/>
        <v xml:space="preserve"> </v>
      </c>
      <c r="G393" s="117">
        <v>362</v>
      </c>
      <c r="H393" s="122"/>
      <c r="I393" s="117">
        <f t="shared" ca="1" si="502"/>
        <v>0</v>
      </c>
    </row>
    <row r="394" spans="1:9" x14ac:dyDescent="0.3">
      <c r="A394" s="117">
        <f t="shared" si="503"/>
        <v>29</v>
      </c>
      <c r="B394" s="117">
        <v>13</v>
      </c>
      <c r="C394" s="117"/>
      <c r="D394" s="117" t="str">
        <f t="shared" ca="1" si="499"/>
        <v/>
      </c>
      <c r="E394" s="117" t="str">
        <f t="shared" ca="1" si="500"/>
        <v/>
      </c>
      <c r="F394" s="117" t="str">
        <f t="shared" ca="1" si="501"/>
        <v xml:space="preserve"> </v>
      </c>
      <c r="G394" s="117">
        <v>363</v>
      </c>
      <c r="H394" s="122"/>
      <c r="I394" s="117">
        <f t="shared" ca="1" si="502"/>
        <v>0</v>
      </c>
    </row>
    <row r="395" spans="1:9" x14ac:dyDescent="0.3">
      <c r="A395" s="117">
        <f t="shared" si="503"/>
        <v>29</v>
      </c>
      <c r="B395" s="117">
        <v>14</v>
      </c>
      <c r="C395" s="117"/>
      <c r="D395" s="117" t="str">
        <f t="shared" ca="1" si="499"/>
        <v/>
      </c>
      <c r="E395" s="117" t="str">
        <f t="shared" ca="1" si="500"/>
        <v/>
      </c>
      <c r="F395" s="117" t="str">
        <f t="shared" ca="1" si="501"/>
        <v xml:space="preserve"> </v>
      </c>
      <c r="G395" s="117">
        <v>364</v>
      </c>
      <c r="H395" s="122"/>
      <c r="I395" s="117">
        <f t="shared" ca="1" si="502"/>
        <v>0</v>
      </c>
    </row>
    <row r="396" spans="1:9" x14ac:dyDescent="0.3">
      <c r="A396" s="117">
        <f t="shared" si="503"/>
        <v>29</v>
      </c>
      <c r="B396" s="117">
        <v>15</v>
      </c>
      <c r="C396" s="117"/>
      <c r="D396" s="117" t="str">
        <f t="shared" ca="1" si="499"/>
        <v/>
      </c>
      <c r="E396" s="117" t="str">
        <f t="shared" ca="1" si="500"/>
        <v/>
      </c>
      <c r="F396" s="117" t="str">
        <f t="shared" ca="1" si="501"/>
        <v xml:space="preserve"> </v>
      </c>
      <c r="G396" s="117">
        <v>365</v>
      </c>
      <c r="H396" s="122"/>
      <c r="I396" s="117">
        <f t="shared" ca="1" si="502"/>
        <v>0</v>
      </c>
    </row>
    <row r="397" spans="1:9" x14ac:dyDescent="0.3">
      <c r="A397" s="117">
        <f t="shared" si="503"/>
        <v>29</v>
      </c>
      <c r="B397" s="117">
        <v>16</v>
      </c>
      <c r="C397" s="117"/>
      <c r="D397" s="117" t="str">
        <f t="shared" ca="1" si="499"/>
        <v/>
      </c>
      <c r="E397" s="117" t="str">
        <f t="shared" ca="1" si="500"/>
        <v/>
      </c>
      <c r="F397" s="117" t="str">
        <f t="shared" ca="1" si="501"/>
        <v xml:space="preserve"> </v>
      </c>
      <c r="G397" s="117">
        <v>366</v>
      </c>
      <c r="H397" s="122"/>
      <c r="I397" s="117">
        <f t="shared" ca="1" si="502"/>
        <v>0</v>
      </c>
    </row>
    <row r="398" spans="1:9" x14ac:dyDescent="0.3">
      <c r="A398" s="117">
        <f t="shared" si="503"/>
        <v>29</v>
      </c>
      <c r="B398" s="117">
        <v>17</v>
      </c>
      <c r="C398" s="117"/>
      <c r="D398" s="117" t="str">
        <f t="shared" ca="1" si="499"/>
        <v/>
      </c>
      <c r="E398" s="117" t="str">
        <f t="shared" ca="1" si="500"/>
        <v/>
      </c>
      <c r="F398" s="117" t="str">
        <f t="shared" ca="1" si="501"/>
        <v xml:space="preserve"> </v>
      </c>
      <c r="G398" s="117">
        <v>367</v>
      </c>
      <c r="H398" s="122"/>
      <c r="I398" s="117">
        <f t="shared" ca="1" si="502"/>
        <v>0</v>
      </c>
    </row>
    <row r="399" spans="1:9" x14ac:dyDescent="0.3">
      <c r="A399" s="117">
        <f t="shared" si="503"/>
        <v>29</v>
      </c>
      <c r="B399" s="117">
        <v>18</v>
      </c>
      <c r="C399" s="117"/>
      <c r="D399" s="117" t="str">
        <f t="shared" ca="1" si="499"/>
        <v/>
      </c>
      <c r="E399" s="117" t="str">
        <f t="shared" ca="1" si="500"/>
        <v/>
      </c>
      <c r="F399" s="117" t="str">
        <f t="shared" ca="1" si="501"/>
        <v xml:space="preserve"> </v>
      </c>
      <c r="G399" s="117">
        <v>368</v>
      </c>
      <c r="H399" s="122"/>
      <c r="I399" s="117">
        <f t="shared" ca="1" si="502"/>
        <v>0</v>
      </c>
    </row>
    <row r="400" spans="1:9" x14ac:dyDescent="0.3">
      <c r="A400" s="117">
        <f t="shared" si="503"/>
        <v>29</v>
      </c>
      <c r="B400" s="117">
        <v>19</v>
      </c>
      <c r="C400" s="117"/>
      <c r="D400" s="117" t="str">
        <f t="shared" ca="1" si="499"/>
        <v/>
      </c>
      <c r="E400" s="117" t="str">
        <f t="shared" ca="1" si="500"/>
        <v/>
      </c>
      <c r="F400" s="117" t="str">
        <f t="shared" ca="1" si="501"/>
        <v xml:space="preserve"> </v>
      </c>
      <c r="G400" s="117">
        <v>369</v>
      </c>
      <c r="H400" s="122"/>
      <c r="I400" s="117">
        <f t="shared" ca="1" si="502"/>
        <v>0</v>
      </c>
    </row>
    <row r="401" spans="1:9" x14ac:dyDescent="0.3">
      <c r="A401" s="117">
        <f t="shared" si="503"/>
        <v>29</v>
      </c>
      <c r="B401" s="117">
        <v>20</v>
      </c>
      <c r="C401" s="117"/>
      <c r="D401" s="117" t="str">
        <f t="shared" ca="1" si="499"/>
        <v/>
      </c>
      <c r="E401" s="117" t="str">
        <f t="shared" ca="1" si="500"/>
        <v/>
      </c>
      <c r="F401" s="117" t="str">
        <f t="shared" ca="1" si="501"/>
        <v xml:space="preserve"> </v>
      </c>
      <c r="G401" s="117">
        <v>370</v>
      </c>
      <c r="H401" s="122"/>
      <c r="I401" s="117">
        <f t="shared" ca="1" si="502"/>
        <v>0</v>
      </c>
    </row>
    <row r="402" spans="1:9" x14ac:dyDescent="0.3">
      <c r="A402" s="117">
        <f t="shared" si="503"/>
        <v>29</v>
      </c>
      <c r="B402" s="117">
        <v>21</v>
      </c>
      <c r="C402" s="117"/>
      <c r="D402" s="117" t="str">
        <f t="shared" ca="1" si="499"/>
        <v/>
      </c>
      <c r="E402" s="117" t="str">
        <f t="shared" ca="1" si="500"/>
        <v/>
      </c>
      <c r="F402" s="117" t="str">
        <f t="shared" ca="1" si="501"/>
        <v xml:space="preserve"> </v>
      </c>
      <c r="G402" s="117">
        <v>371</v>
      </c>
      <c r="H402" s="122"/>
      <c r="I402" s="117">
        <f t="shared" ca="1" si="502"/>
        <v>0</v>
      </c>
    </row>
    <row r="403" spans="1:9" x14ac:dyDescent="0.3">
      <c r="A403" s="117">
        <f t="shared" si="503"/>
        <v>29</v>
      </c>
      <c r="B403" s="117">
        <v>22</v>
      </c>
      <c r="C403" s="117"/>
      <c r="D403" s="117" t="str">
        <f t="shared" ca="1" si="499"/>
        <v/>
      </c>
      <c r="E403" s="117" t="str">
        <f t="shared" ca="1" si="500"/>
        <v/>
      </c>
      <c r="F403" s="117" t="str">
        <f t="shared" ca="1" si="501"/>
        <v xml:space="preserve"> </v>
      </c>
      <c r="G403" s="117">
        <v>372</v>
      </c>
      <c r="H403" s="122"/>
      <c r="I403" s="117">
        <f t="shared" ca="1" si="502"/>
        <v>0</v>
      </c>
    </row>
    <row r="404" spans="1:9" x14ac:dyDescent="0.3">
      <c r="A404" s="117">
        <f t="shared" si="503"/>
        <v>29</v>
      </c>
      <c r="B404" s="117">
        <v>23</v>
      </c>
      <c r="C404" s="117"/>
      <c r="D404" s="117" t="str">
        <f t="shared" ca="1" si="499"/>
        <v/>
      </c>
      <c r="E404" s="117" t="str">
        <f t="shared" ca="1" si="500"/>
        <v/>
      </c>
      <c r="F404" s="117" t="str">
        <f t="shared" ca="1" si="501"/>
        <v xml:space="preserve"> </v>
      </c>
      <c r="G404" s="117">
        <v>373</v>
      </c>
      <c r="H404" s="122"/>
      <c r="I404" s="117">
        <f t="shared" ca="1" si="502"/>
        <v>0</v>
      </c>
    </row>
    <row r="405" spans="1:9" x14ac:dyDescent="0.3">
      <c r="A405" s="117">
        <f t="shared" si="503"/>
        <v>29</v>
      </c>
      <c r="B405" s="117">
        <v>24</v>
      </c>
      <c r="C405" s="117"/>
      <c r="D405" s="117" t="str">
        <f t="shared" ca="1" si="499"/>
        <v/>
      </c>
      <c r="E405" s="117" t="str">
        <f t="shared" ca="1" si="500"/>
        <v/>
      </c>
      <c r="F405" s="117" t="str">
        <f t="shared" ca="1" si="501"/>
        <v xml:space="preserve"> </v>
      </c>
      <c r="G405" s="117">
        <v>374</v>
      </c>
      <c r="H405" s="122"/>
      <c r="I405" s="117">
        <f t="shared" ca="1" si="502"/>
        <v>0</v>
      </c>
    </row>
    <row r="406" spans="1:9" x14ac:dyDescent="0.3">
      <c r="A406" s="117">
        <f t="shared" si="503"/>
        <v>29</v>
      </c>
      <c r="B406" s="117">
        <v>25</v>
      </c>
      <c r="C406" s="117"/>
      <c r="D406" s="117" t="str">
        <f t="shared" ca="1" si="499"/>
        <v/>
      </c>
      <c r="E406" s="117" t="str">
        <f t="shared" ca="1" si="500"/>
        <v/>
      </c>
      <c r="F406" s="117" t="str">
        <f t="shared" ca="1" si="501"/>
        <v xml:space="preserve"> </v>
      </c>
      <c r="G406" s="117">
        <v>375</v>
      </c>
      <c r="H406" s="122"/>
      <c r="I406" s="117">
        <f t="shared" ca="1" si="502"/>
        <v>0</v>
      </c>
    </row>
    <row r="407" spans="1:9" x14ac:dyDescent="0.3">
      <c r="A407" s="117">
        <f t="shared" si="503"/>
        <v>31</v>
      </c>
      <c r="B407" s="117">
        <v>1</v>
      </c>
      <c r="C407" s="117"/>
      <c r="D407" s="117" t="str">
        <f t="shared" ca="1" si="499"/>
        <v/>
      </c>
      <c r="E407" s="117" t="str">
        <f t="shared" ca="1" si="500"/>
        <v/>
      </c>
      <c r="F407" s="117" t="str">
        <f t="shared" ca="1" si="501"/>
        <v xml:space="preserve"> </v>
      </c>
      <c r="G407" s="117">
        <v>376</v>
      </c>
      <c r="H407" s="122"/>
      <c r="I407" s="117">
        <f t="shared" ca="1" si="502"/>
        <v>0</v>
      </c>
    </row>
    <row r="408" spans="1:9" x14ac:dyDescent="0.3">
      <c r="A408" s="117">
        <f t="shared" si="503"/>
        <v>31</v>
      </c>
      <c r="B408" s="117">
        <v>2</v>
      </c>
      <c r="C408" s="117"/>
      <c r="D408" s="117" t="str">
        <f t="shared" ca="1" si="499"/>
        <v/>
      </c>
      <c r="E408" s="117" t="str">
        <f t="shared" ca="1" si="500"/>
        <v/>
      </c>
      <c r="F408" s="117" t="str">
        <f t="shared" ca="1" si="501"/>
        <v xml:space="preserve"> </v>
      </c>
      <c r="G408" s="117">
        <v>377</v>
      </c>
      <c r="H408" s="122"/>
      <c r="I408" s="117">
        <f t="shared" ca="1" si="502"/>
        <v>0</v>
      </c>
    </row>
    <row r="409" spans="1:9" x14ac:dyDescent="0.3">
      <c r="A409" s="117">
        <f t="shared" si="503"/>
        <v>31</v>
      </c>
      <c r="B409" s="117">
        <v>3</v>
      </c>
      <c r="C409" s="117"/>
      <c r="D409" s="117" t="str">
        <f t="shared" ca="1" si="499"/>
        <v/>
      </c>
      <c r="E409" s="117" t="str">
        <f t="shared" ca="1" si="500"/>
        <v/>
      </c>
      <c r="F409" s="117" t="str">
        <f t="shared" ca="1" si="501"/>
        <v xml:space="preserve"> </v>
      </c>
      <c r="G409" s="117">
        <v>378</v>
      </c>
      <c r="H409" s="122"/>
      <c r="I409" s="117">
        <f t="shared" ca="1" si="502"/>
        <v>0</v>
      </c>
    </row>
    <row r="410" spans="1:9" x14ac:dyDescent="0.3">
      <c r="A410" s="117">
        <f t="shared" si="503"/>
        <v>31</v>
      </c>
      <c r="B410" s="117">
        <v>4</v>
      </c>
      <c r="C410" s="117"/>
      <c r="D410" s="117" t="str">
        <f t="shared" ca="1" si="499"/>
        <v/>
      </c>
      <c r="E410" s="117" t="str">
        <f t="shared" ca="1" si="500"/>
        <v/>
      </c>
      <c r="F410" s="117" t="str">
        <f t="shared" ca="1" si="501"/>
        <v xml:space="preserve"> </v>
      </c>
      <c r="G410" s="117">
        <v>379</v>
      </c>
      <c r="H410" s="122"/>
      <c r="I410" s="117">
        <f t="shared" ca="1" si="502"/>
        <v>0</v>
      </c>
    </row>
    <row r="411" spans="1:9" x14ac:dyDescent="0.3">
      <c r="A411" s="117">
        <f t="shared" si="503"/>
        <v>31</v>
      </c>
      <c r="B411" s="117">
        <v>5</v>
      </c>
      <c r="C411" s="117"/>
      <c r="D411" s="117" t="str">
        <f t="shared" ca="1" si="499"/>
        <v/>
      </c>
      <c r="E411" s="117" t="str">
        <f t="shared" ca="1" si="500"/>
        <v/>
      </c>
      <c r="F411" s="117" t="str">
        <f t="shared" ca="1" si="501"/>
        <v xml:space="preserve"> </v>
      </c>
      <c r="G411" s="117">
        <v>380</v>
      </c>
      <c r="H411" s="122"/>
      <c r="I411" s="117">
        <f t="shared" ca="1" si="502"/>
        <v>0</v>
      </c>
    </row>
    <row r="412" spans="1:9" x14ac:dyDescent="0.3">
      <c r="A412" s="117">
        <f t="shared" si="503"/>
        <v>31</v>
      </c>
      <c r="B412" s="117">
        <v>6</v>
      </c>
      <c r="C412" s="117"/>
      <c r="D412" s="117" t="str">
        <f t="shared" ca="1" si="499"/>
        <v/>
      </c>
      <c r="E412" s="117" t="str">
        <f t="shared" ca="1" si="500"/>
        <v/>
      </c>
      <c r="F412" s="117" t="str">
        <f t="shared" ca="1" si="501"/>
        <v xml:space="preserve"> </v>
      </c>
      <c r="G412" s="117">
        <v>381</v>
      </c>
      <c r="H412" s="122"/>
      <c r="I412" s="117">
        <f t="shared" ca="1" si="502"/>
        <v>0</v>
      </c>
    </row>
    <row r="413" spans="1:9" x14ac:dyDescent="0.3">
      <c r="A413" s="117">
        <f t="shared" si="503"/>
        <v>31</v>
      </c>
      <c r="B413" s="117">
        <v>7</v>
      </c>
      <c r="C413" s="117"/>
      <c r="D413" s="117" t="str">
        <f t="shared" ca="1" si="499"/>
        <v/>
      </c>
      <c r="E413" s="117" t="str">
        <f t="shared" ca="1" si="500"/>
        <v/>
      </c>
      <c r="F413" s="117" t="str">
        <f t="shared" ca="1" si="501"/>
        <v xml:space="preserve"> </v>
      </c>
      <c r="G413" s="117">
        <v>382</v>
      </c>
      <c r="H413" s="122"/>
      <c r="I413" s="117">
        <f t="shared" ca="1" si="502"/>
        <v>0</v>
      </c>
    </row>
    <row r="414" spans="1:9" x14ac:dyDescent="0.3">
      <c r="A414" s="117">
        <f t="shared" si="503"/>
        <v>31</v>
      </c>
      <c r="B414" s="117">
        <v>8</v>
      </c>
      <c r="C414" s="117"/>
      <c r="D414" s="117" t="str">
        <f t="shared" ca="1" si="499"/>
        <v/>
      </c>
      <c r="E414" s="117" t="str">
        <f t="shared" ca="1" si="500"/>
        <v/>
      </c>
      <c r="F414" s="117" t="str">
        <f t="shared" ca="1" si="501"/>
        <v xml:space="preserve"> </v>
      </c>
      <c r="G414" s="117">
        <v>383</v>
      </c>
      <c r="H414" s="122"/>
      <c r="I414" s="117">
        <f t="shared" ca="1" si="502"/>
        <v>0</v>
      </c>
    </row>
    <row r="415" spans="1:9" x14ac:dyDescent="0.3">
      <c r="A415" s="117">
        <f t="shared" si="503"/>
        <v>31</v>
      </c>
      <c r="B415" s="117">
        <v>9</v>
      </c>
      <c r="C415" s="117"/>
      <c r="D415" s="117" t="str">
        <f t="shared" ca="1" si="499"/>
        <v/>
      </c>
      <c r="E415" s="117" t="str">
        <f t="shared" ca="1" si="500"/>
        <v/>
      </c>
      <c r="F415" s="117" t="str">
        <f t="shared" ca="1" si="501"/>
        <v xml:space="preserve"> </v>
      </c>
      <c r="G415" s="117">
        <v>384</v>
      </c>
      <c r="H415" s="122"/>
      <c r="I415" s="117">
        <f t="shared" ca="1" si="502"/>
        <v>0</v>
      </c>
    </row>
    <row r="416" spans="1:9" x14ac:dyDescent="0.3">
      <c r="A416" s="117">
        <f t="shared" si="503"/>
        <v>31</v>
      </c>
      <c r="B416" s="117">
        <v>10</v>
      </c>
      <c r="C416" s="117"/>
      <c r="D416" s="117" t="str">
        <f t="shared" ca="1" si="499"/>
        <v/>
      </c>
      <c r="E416" s="117" t="str">
        <f t="shared" ca="1" si="500"/>
        <v/>
      </c>
      <c r="F416" s="117" t="str">
        <f t="shared" ca="1" si="501"/>
        <v xml:space="preserve"> </v>
      </c>
      <c r="G416" s="117">
        <v>385</v>
      </c>
      <c r="H416" s="122"/>
      <c r="I416" s="117">
        <f t="shared" ca="1" si="502"/>
        <v>0</v>
      </c>
    </row>
    <row r="417" spans="1:9" x14ac:dyDescent="0.3">
      <c r="A417" s="117">
        <f t="shared" si="503"/>
        <v>31</v>
      </c>
      <c r="B417" s="117">
        <v>11</v>
      </c>
      <c r="C417" s="117"/>
      <c r="D417" s="117" t="str">
        <f t="shared" ref="D417:D480" ca="1" si="504">TRIM(HLOOKUP(A417,$B$3:$AO$29,B417+2,0))</f>
        <v/>
      </c>
      <c r="E417" s="117" t="str">
        <f t="shared" ref="E417:E480" ca="1" si="505">IF(HLOOKUP(A417+1,$B$3:$AO$29,B417+2,0)=0,"",HLOOKUP(A417+1,$B$3:$AO$29,B417+2,0))</f>
        <v/>
      </c>
      <c r="F417" s="117" t="str">
        <f t="shared" ref="F417:F480" ca="1" si="506">CONCATENATE(D417," ",E417)</f>
        <v xml:space="preserve"> </v>
      </c>
      <c r="G417" s="117">
        <v>386</v>
      </c>
      <c r="H417" s="122"/>
      <c r="I417" s="117">
        <f t="shared" ca="1" si="502"/>
        <v>0</v>
      </c>
    </row>
    <row r="418" spans="1:9" x14ac:dyDescent="0.3">
      <c r="A418" s="117">
        <f t="shared" si="503"/>
        <v>31</v>
      </c>
      <c r="B418" s="117">
        <v>12</v>
      </c>
      <c r="C418" s="117"/>
      <c r="D418" s="117" t="str">
        <f t="shared" ca="1" si="504"/>
        <v/>
      </c>
      <c r="E418" s="117" t="str">
        <f t="shared" ca="1" si="505"/>
        <v/>
      </c>
      <c r="F418" s="117" t="str">
        <f t="shared" ca="1" si="506"/>
        <v xml:space="preserve"> </v>
      </c>
      <c r="G418" s="117">
        <v>387</v>
      </c>
      <c r="H418" s="122"/>
      <c r="I418" s="117">
        <f t="shared" ref="I418:I481" ca="1" si="507">COUNTIF($F$32:$F$531,H418)</f>
        <v>0</v>
      </c>
    </row>
    <row r="419" spans="1:9" x14ac:dyDescent="0.3">
      <c r="A419" s="117">
        <f t="shared" si="503"/>
        <v>31</v>
      </c>
      <c r="B419" s="117">
        <v>13</v>
      </c>
      <c r="C419" s="117"/>
      <c r="D419" s="117" t="str">
        <f t="shared" ca="1" si="504"/>
        <v/>
      </c>
      <c r="E419" s="117" t="str">
        <f t="shared" ca="1" si="505"/>
        <v/>
      </c>
      <c r="F419" s="117" t="str">
        <f t="shared" ca="1" si="506"/>
        <v xml:space="preserve"> </v>
      </c>
      <c r="G419" s="117">
        <v>388</v>
      </c>
      <c r="H419" s="122"/>
      <c r="I419" s="117">
        <f t="shared" ca="1" si="507"/>
        <v>0</v>
      </c>
    </row>
    <row r="420" spans="1:9" x14ac:dyDescent="0.3">
      <c r="A420" s="117">
        <f t="shared" si="503"/>
        <v>31</v>
      </c>
      <c r="B420" s="117">
        <v>14</v>
      </c>
      <c r="C420" s="117"/>
      <c r="D420" s="117" t="str">
        <f t="shared" ca="1" si="504"/>
        <v/>
      </c>
      <c r="E420" s="117" t="str">
        <f t="shared" ca="1" si="505"/>
        <v/>
      </c>
      <c r="F420" s="117" t="str">
        <f t="shared" ca="1" si="506"/>
        <v xml:space="preserve"> </v>
      </c>
      <c r="G420" s="117">
        <v>389</v>
      </c>
      <c r="H420" s="122"/>
      <c r="I420" s="117">
        <f t="shared" ca="1" si="507"/>
        <v>0</v>
      </c>
    </row>
    <row r="421" spans="1:9" x14ac:dyDescent="0.3">
      <c r="A421" s="117">
        <f t="shared" si="503"/>
        <v>31</v>
      </c>
      <c r="B421" s="117">
        <v>15</v>
      </c>
      <c r="C421" s="117"/>
      <c r="D421" s="117" t="str">
        <f t="shared" ca="1" si="504"/>
        <v/>
      </c>
      <c r="E421" s="117" t="str">
        <f t="shared" ca="1" si="505"/>
        <v/>
      </c>
      <c r="F421" s="117" t="str">
        <f t="shared" ca="1" si="506"/>
        <v xml:space="preserve"> </v>
      </c>
      <c r="G421" s="117">
        <v>390</v>
      </c>
      <c r="H421" s="122"/>
      <c r="I421" s="117">
        <f t="shared" ca="1" si="507"/>
        <v>0</v>
      </c>
    </row>
    <row r="422" spans="1:9" x14ac:dyDescent="0.3">
      <c r="A422" s="117">
        <f t="shared" si="503"/>
        <v>31</v>
      </c>
      <c r="B422" s="117">
        <v>16</v>
      </c>
      <c r="C422" s="117"/>
      <c r="D422" s="117" t="str">
        <f t="shared" ca="1" si="504"/>
        <v/>
      </c>
      <c r="E422" s="117" t="str">
        <f t="shared" ca="1" si="505"/>
        <v/>
      </c>
      <c r="F422" s="117" t="str">
        <f t="shared" ca="1" si="506"/>
        <v xml:space="preserve"> </v>
      </c>
      <c r="G422" s="117">
        <v>391</v>
      </c>
      <c r="H422" s="122"/>
      <c r="I422" s="117">
        <f t="shared" ca="1" si="507"/>
        <v>0</v>
      </c>
    </row>
    <row r="423" spans="1:9" x14ac:dyDescent="0.3">
      <c r="A423" s="117">
        <f t="shared" si="503"/>
        <v>31</v>
      </c>
      <c r="B423" s="117">
        <v>17</v>
      </c>
      <c r="C423" s="117"/>
      <c r="D423" s="117" t="str">
        <f t="shared" ca="1" si="504"/>
        <v/>
      </c>
      <c r="E423" s="117" t="str">
        <f t="shared" ca="1" si="505"/>
        <v/>
      </c>
      <c r="F423" s="117" t="str">
        <f t="shared" ca="1" si="506"/>
        <v xml:space="preserve"> </v>
      </c>
      <c r="G423" s="117">
        <v>392</v>
      </c>
      <c r="H423" s="122"/>
      <c r="I423" s="117">
        <f t="shared" ca="1" si="507"/>
        <v>0</v>
      </c>
    </row>
    <row r="424" spans="1:9" x14ac:dyDescent="0.3">
      <c r="A424" s="117">
        <f t="shared" si="503"/>
        <v>31</v>
      </c>
      <c r="B424" s="117">
        <v>18</v>
      </c>
      <c r="C424" s="117"/>
      <c r="D424" s="117" t="str">
        <f t="shared" ca="1" si="504"/>
        <v/>
      </c>
      <c r="E424" s="117" t="str">
        <f t="shared" ca="1" si="505"/>
        <v/>
      </c>
      <c r="F424" s="117" t="str">
        <f t="shared" ca="1" si="506"/>
        <v xml:space="preserve"> </v>
      </c>
      <c r="G424" s="117">
        <v>393</v>
      </c>
      <c r="H424" s="122"/>
      <c r="I424" s="117">
        <f t="shared" ca="1" si="507"/>
        <v>0</v>
      </c>
    </row>
    <row r="425" spans="1:9" x14ac:dyDescent="0.3">
      <c r="A425" s="117">
        <f t="shared" si="503"/>
        <v>31</v>
      </c>
      <c r="B425" s="117">
        <v>19</v>
      </c>
      <c r="C425" s="117"/>
      <c r="D425" s="117" t="str">
        <f t="shared" ca="1" si="504"/>
        <v/>
      </c>
      <c r="E425" s="117" t="str">
        <f t="shared" ca="1" si="505"/>
        <v/>
      </c>
      <c r="F425" s="117" t="str">
        <f t="shared" ca="1" si="506"/>
        <v xml:space="preserve"> </v>
      </c>
      <c r="G425" s="117">
        <v>394</v>
      </c>
      <c r="H425" s="122"/>
      <c r="I425" s="117">
        <f t="shared" ca="1" si="507"/>
        <v>0</v>
      </c>
    </row>
    <row r="426" spans="1:9" x14ac:dyDescent="0.3">
      <c r="A426" s="117">
        <f t="shared" si="503"/>
        <v>31</v>
      </c>
      <c r="B426" s="117">
        <v>20</v>
      </c>
      <c r="C426" s="117"/>
      <c r="D426" s="117" t="str">
        <f t="shared" ca="1" si="504"/>
        <v/>
      </c>
      <c r="E426" s="117" t="str">
        <f t="shared" ca="1" si="505"/>
        <v/>
      </c>
      <c r="F426" s="117" t="str">
        <f t="shared" ca="1" si="506"/>
        <v xml:space="preserve"> </v>
      </c>
      <c r="G426" s="117">
        <v>395</v>
      </c>
      <c r="H426" s="122"/>
      <c r="I426" s="117">
        <f t="shared" ca="1" si="507"/>
        <v>0</v>
      </c>
    </row>
    <row r="427" spans="1:9" x14ac:dyDescent="0.3">
      <c r="A427" s="117">
        <f t="shared" si="503"/>
        <v>31</v>
      </c>
      <c r="B427" s="117">
        <v>21</v>
      </c>
      <c r="C427" s="117"/>
      <c r="D427" s="117" t="str">
        <f t="shared" ca="1" si="504"/>
        <v/>
      </c>
      <c r="E427" s="117" t="str">
        <f t="shared" ca="1" si="505"/>
        <v/>
      </c>
      <c r="F427" s="117" t="str">
        <f t="shared" ca="1" si="506"/>
        <v xml:space="preserve"> </v>
      </c>
      <c r="G427" s="117">
        <v>396</v>
      </c>
      <c r="H427" s="122"/>
      <c r="I427" s="117">
        <f t="shared" ca="1" si="507"/>
        <v>0</v>
      </c>
    </row>
    <row r="428" spans="1:9" x14ac:dyDescent="0.3">
      <c r="A428" s="117">
        <f t="shared" ref="A428:A491" si="508">IF(B427&gt;B428,A427+2,A427)</f>
        <v>31</v>
      </c>
      <c r="B428" s="117">
        <v>22</v>
      </c>
      <c r="C428" s="117"/>
      <c r="D428" s="117" t="str">
        <f t="shared" ca="1" si="504"/>
        <v/>
      </c>
      <c r="E428" s="117" t="str">
        <f t="shared" ca="1" si="505"/>
        <v/>
      </c>
      <c r="F428" s="117" t="str">
        <f t="shared" ca="1" si="506"/>
        <v xml:space="preserve"> </v>
      </c>
      <c r="G428" s="117">
        <v>397</v>
      </c>
      <c r="H428" s="122"/>
      <c r="I428" s="117">
        <f t="shared" ca="1" si="507"/>
        <v>0</v>
      </c>
    </row>
    <row r="429" spans="1:9" x14ac:dyDescent="0.3">
      <c r="A429" s="117">
        <f t="shared" si="508"/>
        <v>31</v>
      </c>
      <c r="B429" s="117">
        <v>23</v>
      </c>
      <c r="C429" s="117"/>
      <c r="D429" s="117" t="str">
        <f t="shared" ca="1" si="504"/>
        <v/>
      </c>
      <c r="E429" s="117" t="str">
        <f t="shared" ca="1" si="505"/>
        <v/>
      </c>
      <c r="F429" s="117" t="str">
        <f t="shared" ca="1" si="506"/>
        <v xml:space="preserve"> </v>
      </c>
      <c r="G429" s="117">
        <v>398</v>
      </c>
      <c r="H429" s="122"/>
      <c r="I429" s="117">
        <f t="shared" ca="1" si="507"/>
        <v>0</v>
      </c>
    </row>
    <row r="430" spans="1:9" x14ac:dyDescent="0.3">
      <c r="A430" s="117">
        <f t="shared" si="508"/>
        <v>31</v>
      </c>
      <c r="B430" s="117">
        <v>24</v>
      </c>
      <c r="C430" s="117"/>
      <c r="D430" s="117" t="str">
        <f t="shared" ca="1" si="504"/>
        <v/>
      </c>
      <c r="E430" s="117" t="str">
        <f t="shared" ca="1" si="505"/>
        <v/>
      </c>
      <c r="F430" s="117" t="str">
        <f t="shared" ca="1" si="506"/>
        <v xml:space="preserve"> </v>
      </c>
      <c r="G430" s="117">
        <v>399</v>
      </c>
      <c r="H430" s="122"/>
      <c r="I430" s="117">
        <f t="shared" ca="1" si="507"/>
        <v>0</v>
      </c>
    </row>
    <row r="431" spans="1:9" x14ac:dyDescent="0.3">
      <c r="A431" s="117">
        <f t="shared" si="508"/>
        <v>31</v>
      </c>
      <c r="B431" s="117">
        <v>25</v>
      </c>
      <c r="C431" s="117"/>
      <c r="D431" s="117" t="str">
        <f t="shared" ca="1" si="504"/>
        <v/>
      </c>
      <c r="E431" s="117" t="str">
        <f t="shared" ca="1" si="505"/>
        <v/>
      </c>
      <c r="F431" s="117" t="str">
        <f t="shared" ca="1" si="506"/>
        <v xml:space="preserve"> </v>
      </c>
      <c r="G431" s="117">
        <v>400</v>
      </c>
      <c r="H431" s="122"/>
      <c r="I431" s="117">
        <f t="shared" ca="1" si="507"/>
        <v>0</v>
      </c>
    </row>
    <row r="432" spans="1:9" x14ac:dyDescent="0.3">
      <c r="A432" s="117">
        <f t="shared" si="508"/>
        <v>33</v>
      </c>
      <c r="B432" s="117">
        <v>1</v>
      </c>
      <c r="C432" s="117"/>
      <c r="D432" s="117" t="str">
        <f t="shared" ca="1" si="504"/>
        <v/>
      </c>
      <c r="E432" s="117" t="str">
        <f t="shared" ca="1" si="505"/>
        <v/>
      </c>
      <c r="F432" s="117" t="str">
        <f t="shared" ca="1" si="506"/>
        <v xml:space="preserve"> </v>
      </c>
      <c r="G432" s="117">
        <v>401</v>
      </c>
      <c r="H432" s="122"/>
      <c r="I432" s="117">
        <f t="shared" ca="1" si="507"/>
        <v>0</v>
      </c>
    </row>
    <row r="433" spans="1:9" x14ac:dyDescent="0.3">
      <c r="A433" s="117">
        <f t="shared" si="508"/>
        <v>33</v>
      </c>
      <c r="B433" s="117">
        <v>2</v>
      </c>
      <c r="C433" s="117"/>
      <c r="D433" s="117" t="str">
        <f t="shared" ca="1" si="504"/>
        <v/>
      </c>
      <c r="E433" s="117" t="str">
        <f t="shared" ca="1" si="505"/>
        <v/>
      </c>
      <c r="F433" s="117" t="str">
        <f t="shared" ca="1" si="506"/>
        <v xml:space="preserve"> </v>
      </c>
      <c r="G433" s="117">
        <v>402</v>
      </c>
      <c r="H433" s="122"/>
      <c r="I433" s="117">
        <f t="shared" ca="1" si="507"/>
        <v>0</v>
      </c>
    </row>
    <row r="434" spans="1:9" x14ac:dyDescent="0.3">
      <c r="A434" s="117">
        <f t="shared" si="508"/>
        <v>33</v>
      </c>
      <c r="B434" s="117">
        <v>3</v>
      </c>
      <c r="C434" s="117"/>
      <c r="D434" s="117" t="str">
        <f t="shared" ca="1" si="504"/>
        <v/>
      </c>
      <c r="E434" s="117" t="str">
        <f t="shared" ca="1" si="505"/>
        <v/>
      </c>
      <c r="F434" s="117" t="str">
        <f t="shared" ca="1" si="506"/>
        <v xml:space="preserve"> </v>
      </c>
      <c r="G434" s="117">
        <v>403</v>
      </c>
      <c r="H434" s="122"/>
      <c r="I434" s="117">
        <f t="shared" ca="1" si="507"/>
        <v>0</v>
      </c>
    </row>
    <row r="435" spans="1:9" x14ac:dyDescent="0.3">
      <c r="A435" s="117">
        <f t="shared" si="508"/>
        <v>33</v>
      </c>
      <c r="B435" s="117">
        <v>4</v>
      </c>
      <c r="C435" s="117"/>
      <c r="D435" s="117" t="str">
        <f t="shared" ca="1" si="504"/>
        <v/>
      </c>
      <c r="E435" s="117" t="str">
        <f t="shared" ca="1" si="505"/>
        <v/>
      </c>
      <c r="F435" s="117" t="str">
        <f t="shared" ca="1" si="506"/>
        <v xml:space="preserve"> </v>
      </c>
      <c r="G435" s="117">
        <v>404</v>
      </c>
      <c r="H435" s="122"/>
      <c r="I435" s="117">
        <f t="shared" ca="1" si="507"/>
        <v>0</v>
      </c>
    </row>
    <row r="436" spans="1:9" x14ac:dyDescent="0.3">
      <c r="A436" s="117">
        <f t="shared" si="508"/>
        <v>33</v>
      </c>
      <c r="B436" s="117">
        <v>5</v>
      </c>
      <c r="C436" s="117"/>
      <c r="D436" s="117" t="str">
        <f t="shared" ca="1" si="504"/>
        <v/>
      </c>
      <c r="E436" s="117" t="str">
        <f t="shared" ca="1" si="505"/>
        <v/>
      </c>
      <c r="F436" s="117" t="str">
        <f t="shared" ca="1" si="506"/>
        <v xml:space="preserve"> </v>
      </c>
      <c r="G436" s="117">
        <v>405</v>
      </c>
      <c r="H436" s="122"/>
      <c r="I436" s="117">
        <f t="shared" ca="1" si="507"/>
        <v>0</v>
      </c>
    </row>
    <row r="437" spans="1:9" x14ac:dyDescent="0.3">
      <c r="A437" s="117">
        <f t="shared" si="508"/>
        <v>33</v>
      </c>
      <c r="B437" s="117">
        <v>6</v>
      </c>
      <c r="C437" s="117"/>
      <c r="D437" s="117" t="str">
        <f t="shared" ca="1" si="504"/>
        <v/>
      </c>
      <c r="E437" s="117" t="str">
        <f t="shared" ca="1" si="505"/>
        <v/>
      </c>
      <c r="F437" s="117" t="str">
        <f t="shared" ca="1" si="506"/>
        <v xml:space="preserve"> </v>
      </c>
      <c r="G437" s="117">
        <v>406</v>
      </c>
      <c r="H437" s="122"/>
      <c r="I437" s="117">
        <f t="shared" ca="1" si="507"/>
        <v>0</v>
      </c>
    </row>
    <row r="438" spans="1:9" x14ac:dyDescent="0.3">
      <c r="A438" s="117">
        <f t="shared" si="508"/>
        <v>33</v>
      </c>
      <c r="B438" s="117">
        <v>7</v>
      </c>
      <c r="C438" s="117"/>
      <c r="D438" s="117" t="str">
        <f t="shared" ca="1" si="504"/>
        <v/>
      </c>
      <c r="E438" s="117" t="str">
        <f t="shared" ca="1" si="505"/>
        <v/>
      </c>
      <c r="F438" s="117" t="str">
        <f t="shared" ca="1" si="506"/>
        <v xml:space="preserve"> </v>
      </c>
      <c r="G438" s="117">
        <v>407</v>
      </c>
      <c r="H438" s="122"/>
      <c r="I438" s="117">
        <f t="shared" ca="1" si="507"/>
        <v>0</v>
      </c>
    </row>
    <row r="439" spans="1:9" x14ac:dyDescent="0.3">
      <c r="A439" s="117">
        <f t="shared" si="508"/>
        <v>33</v>
      </c>
      <c r="B439" s="117">
        <v>8</v>
      </c>
      <c r="C439" s="117"/>
      <c r="D439" s="117" t="str">
        <f t="shared" ca="1" si="504"/>
        <v/>
      </c>
      <c r="E439" s="117" t="str">
        <f t="shared" ca="1" si="505"/>
        <v/>
      </c>
      <c r="F439" s="117" t="str">
        <f t="shared" ca="1" si="506"/>
        <v xml:space="preserve"> </v>
      </c>
      <c r="G439" s="117">
        <v>408</v>
      </c>
      <c r="H439" s="122"/>
      <c r="I439" s="117">
        <f t="shared" ca="1" si="507"/>
        <v>0</v>
      </c>
    </row>
    <row r="440" spans="1:9" x14ac:dyDescent="0.3">
      <c r="A440" s="117">
        <f t="shared" si="508"/>
        <v>33</v>
      </c>
      <c r="B440" s="117">
        <v>9</v>
      </c>
      <c r="C440" s="117"/>
      <c r="D440" s="117" t="str">
        <f t="shared" ca="1" si="504"/>
        <v/>
      </c>
      <c r="E440" s="117" t="str">
        <f t="shared" ca="1" si="505"/>
        <v/>
      </c>
      <c r="F440" s="117" t="str">
        <f t="shared" ca="1" si="506"/>
        <v xml:space="preserve"> </v>
      </c>
      <c r="G440" s="117">
        <v>409</v>
      </c>
      <c r="H440" s="122"/>
      <c r="I440" s="117">
        <f t="shared" ca="1" si="507"/>
        <v>0</v>
      </c>
    </row>
    <row r="441" spans="1:9" x14ac:dyDescent="0.3">
      <c r="A441" s="117">
        <f t="shared" si="508"/>
        <v>33</v>
      </c>
      <c r="B441" s="117">
        <v>10</v>
      </c>
      <c r="C441" s="117"/>
      <c r="D441" s="117" t="str">
        <f t="shared" ca="1" si="504"/>
        <v/>
      </c>
      <c r="E441" s="117" t="str">
        <f t="shared" ca="1" si="505"/>
        <v/>
      </c>
      <c r="F441" s="117" t="str">
        <f t="shared" ca="1" si="506"/>
        <v xml:space="preserve"> </v>
      </c>
      <c r="G441" s="117">
        <v>410</v>
      </c>
      <c r="H441" s="122"/>
      <c r="I441" s="117">
        <f t="shared" ca="1" si="507"/>
        <v>0</v>
      </c>
    </row>
    <row r="442" spans="1:9" x14ac:dyDescent="0.3">
      <c r="A442" s="117">
        <f t="shared" si="508"/>
        <v>33</v>
      </c>
      <c r="B442" s="117">
        <v>11</v>
      </c>
      <c r="C442" s="117"/>
      <c r="D442" s="117" t="str">
        <f t="shared" ca="1" si="504"/>
        <v/>
      </c>
      <c r="E442" s="117" t="str">
        <f t="shared" ca="1" si="505"/>
        <v/>
      </c>
      <c r="F442" s="117" t="str">
        <f t="shared" ca="1" si="506"/>
        <v xml:space="preserve"> </v>
      </c>
      <c r="G442" s="117">
        <v>411</v>
      </c>
      <c r="H442" s="122"/>
      <c r="I442" s="117">
        <f t="shared" ca="1" si="507"/>
        <v>0</v>
      </c>
    </row>
    <row r="443" spans="1:9" x14ac:dyDescent="0.3">
      <c r="A443" s="117">
        <f t="shared" si="508"/>
        <v>33</v>
      </c>
      <c r="B443" s="117">
        <v>12</v>
      </c>
      <c r="C443" s="117"/>
      <c r="D443" s="117" t="str">
        <f t="shared" ca="1" si="504"/>
        <v/>
      </c>
      <c r="E443" s="117" t="str">
        <f t="shared" ca="1" si="505"/>
        <v/>
      </c>
      <c r="F443" s="117" t="str">
        <f t="shared" ca="1" si="506"/>
        <v xml:space="preserve"> </v>
      </c>
      <c r="G443" s="117">
        <v>412</v>
      </c>
      <c r="H443" s="122"/>
      <c r="I443" s="117">
        <f t="shared" ca="1" si="507"/>
        <v>0</v>
      </c>
    </row>
    <row r="444" spans="1:9" x14ac:dyDescent="0.3">
      <c r="A444" s="117">
        <f t="shared" si="508"/>
        <v>33</v>
      </c>
      <c r="B444" s="117">
        <v>13</v>
      </c>
      <c r="C444" s="117"/>
      <c r="D444" s="117" t="str">
        <f t="shared" ca="1" si="504"/>
        <v/>
      </c>
      <c r="E444" s="117" t="str">
        <f t="shared" ca="1" si="505"/>
        <v/>
      </c>
      <c r="F444" s="117" t="str">
        <f t="shared" ca="1" si="506"/>
        <v xml:space="preserve"> </v>
      </c>
      <c r="G444" s="117">
        <v>413</v>
      </c>
      <c r="H444" s="122"/>
      <c r="I444" s="117">
        <f t="shared" ca="1" si="507"/>
        <v>0</v>
      </c>
    </row>
    <row r="445" spans="1:9" x14ac:dyDescent="0.3">
      <c r="A445" s="117">
        <f t="shared" si="508"/>
        <v>33</v>
      </c>
      <c r="B445" s="117">
        <v>14</v>
      </c>
      <c r="C445" s="117"/>
      <c r="D445" s="117" t="str">
        <f t="shared" ca="1" si="504"/>
        <v/>
      </c>
      <c r="E445" s="117" t="str">
        <f t="shared" ca="1" si="505"/>
        <v/>
      </c>
      <c r="F445" s="117" t="str">
        <f t="shared" ca="1" si="506"/>
        <v xml:space="preserve"> </v>
      </c>
      <c r="G445" s="117">
        <v>414</v>
      </c>
      <c r="H445" s="122"/>
      <c r="I445" s="117">
        <f t="shared" ca="1" si="507"/>
        <v>0</v>
      </c>
    </row>
    <row r="446" spans="1:9" x14ac:dyDescent="0.3">
      <c r="A446" s="117">
        <f t="shared" si="508"/>
        <v>33</v>
      </c>
      <c r="B446" s="117">
        <v>15</v>
      </c>
      <c r="C446" s="117"/>
      <c r="D446" s="117" t="str">
        <f t="shared" ca="1" si="504"/>
        <v/>
      </c>
      <c r="E446" s="117" t="str">
        <f t="shared" ca="1" si="505"/>
        <v/>
      </c>
      <c r="F446" s="117" t="str">
        <f t="shared" ca="1" si="506"/>
        <v xml:space="preserve"> </v>
      </c>
      <c r="G446" s="117">
        <v>415</v>
      </c>
      <c r="H446" s="122"/>
      <c r="I446" s="117">
        <f t="shared" ca="1" si="507"/>
        <v>0</v>
      </c>
    </row>
    <row r="447" spans="1:9" x14ac:dyDescent="0.3">
      <c r="A447" s="117">
        <f t="shared" si="508"/>
        <v>33</v>
      </c>
      <c r="B447" s="117">
        <v>16</v>
      </c>
      <c r="C447" s="117"/>
      <c r="D447" s="117" t="str">
        <f t="shared" ca="1" si="504"/>
        <v/>
      </c>
      <c r="E447" s="117" t="str">
        <f t="shared" ca="1" si="505"/>
        <v/>
      </c>
      <c r="F447" s="117" t="str">
        <f t="shared" ca="1" si="506"/>
        <v xml:space="preserve"> </v>
      </c>
      <c r="G447" s="117">
        <v>416</v>
      </c>
      <c r="H447" s="122"/>
      <c r="I447" s="117">
        <f t="shared" ca="1" si="507"/>
        <v>0</v>
      </c>
    </row>
    <row r="448" spans="1:9" x14ac:dyDescent="0.3">
      <c r="A448" s="117">
        <f t="shared" si="508"/>
        <v>33</v>
      </c>
      <c r="B448" s="117">
        <v>17</v>
      </c>
      <c r="C448" s="117"/>
      <c r="D448" s="117" t="str">
        <f t="shared" ca="1" si="504"/>
        <v/>
      </c>
      <c r="E448" s="117" t="str">
        <f t="shared" ca="1" si="505"/>
        <v/>
      </c>
      <c r="F448" s="117" t="str">
        <f t="shared" ca="1" si="506"/>
        <v xml:space="preserve"> </v>
      </c>
      <c r="G448" s="117">
        <v>417</v>
      </c>
      <c r="H448" s="122"/>
      <c r="I448" s="117">
        <f t="shared" ca="1" si="507"/>
        <v>0</v>
      </c>
    </row>
    <row r="449" spans="1:9" x14ac:dyDescent="0.3">
      <c r="A449" s="117">
        <f t="shared" si="508"/>
        <v>33</v>
      </c>
      <c r="B449" s="117">
        <v>18</v>
      </c>
      <c r="C449" s="117"/>
      <c r="D449" s="117" t="str">
        <f t="shared" ca="1" si="504"/>
        <v/>
      </c>
      <c r="E449" s="117" t="str">
        <f t="shared" ca="1" si="505"/>
        <v/>
      </c>
      <c r="F449" s="117" t="str">
        <f t="shared" ca="1" si="506"/>
        <v xml:space="preserve"> </v>
      </c>
      <c r="G449" s="117">
        <v>418</v>
      </c>
      <c r="H449" s="122"/>
      <c r="I449" s="117">
        <f t="shared" ca="1" si="507"/>
        <v>0</v>
      </c>
    </row>
    <row r="450" spans="1:9" x14ac:dyDescent="0.3">
      <c r="A450" s="117">
        <f t="shared" si="508"/>
        <v>33</v>
      </c>
      <c r="B450" s="117">
        <v>19</v>
      </c>
      <c r="C450" s="117"/>
      <c r="D450" s="117" t="str">
        <f t="shared" ca="1" si="504"/>
        <v/>
      </c>
      <c r="E450" s="117" t="str">
        <f t="shared" ca="1" si="505"/>
        <v/>
      </c>
      <c r="F450" s="117" t="str">
        <f t="shared" ca="1" si="506"/>
        <v xml:space="preserve"> </v>
      </c>
      <c r="G450" s="117">
        <v>419</v>
      </c>
      <c r="H450" s="122"/>
      <c r="I450" s="117">
        <f t="shared" ca="1" si="507"/>
        <v>0</v>
      </c>
    </row>
    <row r="451" spans="1:9" x14ac:dyDescent="0.3">
      <c r="A451" s="117">
        <f t="shared" si="508"/>
        <v>33</v>
      </c>
      <c r="B451" s="117">
        <v>20</v>
      </c>
      <c r="C451" s="117"/>
      <c r="D451" s="117" t="str">
        <f t="shared" ca="1" si="504"/>
        <v/>
      </c>
      <c r="E451" s="117" t="str">
        <f t="shared" ca="1" si="505"/>
        <v/>
      </c>
      <c r="F451" s="117" t="str">
        <f t="shared" ca="1" si="506"/>
        <v xml:space="preserve"> </v>
      </c>
      <c r="G451" s="117">
        <v>420</v>
      </c>
      <c r="H451" s="122"/>
      <c r="I451" s="117">
        <f t="shared" ca="1" si="507"/>
        <v>0</v>
      </c>
    </row>
    <row r="452" spans="1:9" x14ac:dyDescent="0.3">
      <c r="A452" s="117">
        <f t="shared" si="508"/>
        <v>33</v>
      </c>
      <c r="B452" s="117">
        <v>21</v>
      </c>
      <c r="C452" s="117"/>
      <c r="D452" s="117" t="str">
        <f t="shared" ca="1" si="504"/>
        <v/>
      </c>
      <c r="E452" s="117" t="str">
        <f t="shared" ca="1" si="505"/>
        <v/>
      </c>
      <c r="F452" s="117" t="str">
        <f t="shared" ca="1" si="506"/>
        <v xml:space="preserve"> </v>
      </c>
      <c r="G452" s="117">
        <v>421</v>
      </c>
      <c r="H452" s="122"/>
      <c r="I452" s="117">
        <f t="shared" ca="1" si="507"/>
        <v>0</v>
      </c>
    </row>
    <row r="453" spans="1:9" x14ac:dyDescent="0.3">
      <c r="A453" s="117">
        <f t="shared" si="508"/>
        <v>33</v>
      </c>
      <c r="B453" s="117">
        <v>22</v>
      </c>
      <c r="C453" s="117"/>
      <c r="D453" s="117" t="str">
        <f t="shared" ca="1" si="504"/>
        <v/>
      </c>
      <c r="E453" s="117" t="str">
        <f t="shared" ca="1" si="505"/>
        <v/>
      </c>
      <c r="F453" s="117" t="str">
        <f t="shared" ca="1" si="506"/>
        <v xml:space="preserve"> </v>
      </c>
      <c r="G453" s="117">
        <v>422</v>
      </c>
      <c r="H453" s="122"/>
      <c r="I453" s="117">
        <f t="shared" ca="1" si="507"/>
        <v>0</v>
      </c>
    </row>
    <row r="454" spans="1:9" x14ac:dyDescent="0.3">
      <c r="A454" s="117">
        <f t="shared" si="508"/>
        <v>33</v>
      </c>
      <c r="B454" s="117">
        <v>23</v>
      </c>
      <c r="C454" s="117"/>
      <c r="D454" s="117" t="str">
        <f t="shared" ca="1" si="504"/>
        <v/>
      </c>
      <c r="E454" s="117" t="str">
        <f t="shared" ca="1" si="505"/>
        <v/>
      </c>
      <c r="F454" s="117" t="str">
        <f t="shared" ca="1" si="506"/>
        <v xml:space="preserve"> </v>
      </c>
      <c r="G454" s="117">
        <v>423</v>
      </c>
      <c r="H454" s="122"/>
      <c r="I454" s="117">
        <f t="shared" ca="1" si="507"/>
        <v>0</v>
      </c>
    </row>
    <row r="455" spans="1:9" x14ac:dyDescent="0.3">
      <c r="A455" s="117">
        <f t="shared" si="508"/>
        <v>33</v>
      </c>
      <c r="B455" s="117">
        <v>24</v>
      </c>
      <c r="C455" s="117"/>
      <c r="D455" s="117" t="str">
        <f t="shared" ca="1" si="504"/>
        <v/>
      </c>
      <c r="E455" s="117" t="str">
        <f t="shared" ca="1" si="505"/>
        <v/>
      </c>
      <c r="F455" s="117" t="str">
        <f t="shared" ca="1" si="506"/>
        <v xml:space="preserve"> </v>
      </c>
      <c r="G455" s="117">
        <v>424</v>
      </c>
      <c r="H455" s="122"/>
      <c r="I455" s="117">
        <f t="shared" ca="1" si="507"/>
        <v>0</v>
      </c>
    </row>
    <row r="456" spans="1:9" x14ac:dyDescent="0.3">
      <c r="A456" s="117">
        <f t="shared" si="508"/>
        <v>33</v>
      </c>
      <c r="B456" s="117">
        <v>25</v>
      </c>
      <c r="C456" s="117"/>
      <c r="D456" s="117" t="str">
        <f t="shared" ca="1" si="504"/>
        <v/>
      </c>
      <c r="E456" s="117" t="str">
        <f t="shared" ca="1" si="505"/>
        <v/>
      </c>
      <c r="F456" s="117" t="str">
        <f t="shared" ca="1" si="506"/>
        <v xml:space="preserve"> </v>
      </c>
      <c r="G456" s="117">
        <v>425</v>
      </c>
      <c r="H456" s="122"/>
      <c r="I456" s="117">
        <f t="shared" ca="1" si="507"/>
        <v>0</v>
      </c>
    </row>
    <row r="457" spans="1:9" x14ac:dyDescent="0.3">
      <c r="A457" s="117">
        <f t="shared" si="508"/>
        <v>35</v>
      </c>
      <c r="B457" s="117">
        <v>1</v>
      </c>
      <c r="C457" s="117"/>
      <c r="D457" s="117" t="str">
        <f t="shared" ca="1" si="504"/>
        <v/>
      </c>
      <c r="E457" s="117" t="str">
        <f t="shared" ca="1" si="505"/>
        <v/>
      </c>
      <c r="F457" s="117" t="str">
        <f t="shared" ca="1" si="506"/>
        <v xml:space="preserve"> </v>
      </c>
      <c r="G457" s="117">
        <v>426</v>
      </c>
      <c r="H457" s="122"/>
      <c r="I457" s="117">
        <f t="shared" ca="1" si="507"/>
        <v>0</v>
      </c>
    </row>
    <row r="458" spans="1:9" x14ac:dyDescent="0.3">
      <c r="A458" s="117">
        <f t="shared" si="508"/>
        <v>35</v>
      </c>
      <c r="B458" s="117">
        <v>2</v>
      </c>
      <c r="C458" s="117"/>
      <c r="D458" s="117" t="str">
        <f t="shared" ca="1" si="504"/>
        <v/>
      </c>
      <c r="E458" s="117" t="str">
        <f t="shared" ca="1" si="505"/>
        <v/>
      </c>
      <c r="F458" s="117" t="str">
        <f t="shared" ca="1" si="506"/>
        <v xml:space="preserve"> </v>
      </c>
      <c r="G458" s="117">
        <v>427</v>
      </c>
      <c r="H458" s="122"/>
      <c r="I458" s="117">
        <f t="shared" ca="1" si="507"/>
        <v>0</v>
      </c>
    </row>
    <row r="459" spans="1:9" x14ac:dyDescent="0.3">
      <c r="A459" s="117">
        <f t="shared" si="508"/>
        <v>35</v>
      </c>
      <c r="B459" s="117">
        <v>3</v>
      </c>
      <c r="C459" s="117"/>
      <c r="D459" s="117" t="str">
        <f t="shared" ca="1" si="504"/>
        <v/>
      </c>
      <c r="E459" s="117" t="str">
        <f t="shared" ca="1" si="505"/>
        <v/>
      </c>
      <c r="F459" s="117" t="str">
        <f t="shared" ca="1" si="506"/>
        <v xml:space="preserve"> </v>
      </c>
      <c r="G459" s="117">
        <v>428</v>
      </c>
      <c r="H459" s="122"/>
      <c r="I459" s="117">
        <f t="shared" ca="1" si="507"/>
        <v>0</v>
      </c>
    </row>
    <row r="460" spans="1:9" x14ac:dyDescent="0.3">
      <c r="A460" s="117">
        <f t="shared" si="508"/>
        <v>35</v>
      </c>
      <c r="B460" s="117">
        <v>4</v>
      </c>
      <c r="C460" s="117"/>
      <c r="D460" s="117" t="str">
        <f t="shared" ca="1" si="504"/>
        <v/>
      </c>
      <c r="E460" s="117" t="str">
        <f t="shared" ca="1" si="505"/>
        <v/>
      </c>
      <c r="F460" s="117" t="str">
        <f t="shared" ca="1" si="506"/>
        <v xml:space="preserve"> </v>
      </c>
      <c r="G460" s="117">
        <v>429</v>
      </c>
      <c r="H460" s="122"/>
      <c r="I460" s="117">
        <f t="shared" ca="1" si="507"/>
        <v>0</v>
      </c>
    </row>
    <row r="461" spans="1:9" x14ac:dyDescent="0.3">
      <c r="A461" s="117">
        <f t="shared" si="508"/>
        <v>35</v>
      </c>
      <c r="B461" s="117">
        <v>5</v>
      </c>
      <c r="C461" s="117"/>
      <c r="D461" s="117" t="str">
        <f t="shared" ca="1" si="504"/>
        <v/>
      </c>
      <c r="E461" s="117" t="str">
        <f t="shared" ca="1" si="505"/>
        <v/>
      </c>
      <c r="F461" s="117" t="str">
        <f t="shared" ca="1" si="506"/>
        <v xml:space="preserve"> </v>
      </c>
      <c r="G461" s="117">
        <v>430</v>
      </c>
      <c r="H461" s="122"/>
      <c r="I461" s="117">
        <f t="shared" ca="1" si="507"/>
        <v>0</v>
      </c>
    </row>
    <row r="462" spans="1:9" x14ac:dyDescent="0.3">
      <c r="A462" s="117">
        <f t="shared" si="508"/>
        <v>35</v>
      </c>
      <c r="B462" s="117">
        <v>6</v>
      </c>
      <c r="C462" s="117"/>
      <c r="D462" s="117" t="str">
        <f t="shared" ca="1" si="504"/>
        <v/>
      </c>
      <c r="E462" s="117" t="str">
        <f t="shared" ca="1" si="505"/>
        <v/>
      </c>
      <c r="F462" s="117" t="str">
        <f t="shared" ca="1" si="506"/>
        <v xml:space="preserve"> </v>
      </c>
      <c r="G462" s="117">
        <v>431</v>
      </c>
      <c r="H462" s="122"/>
      <c r="I462" s="117">
        <f t="shared" ca="1" si="507"/>
        <v>0</v>
      </c>
    </row>
    <row r="463" spans="1:9" x14ac:dyDescent="0.3">
      <c r="A463" s="117">
        <f t="shared" si="508"/>
        <v>35</v>
      </c>
      <c r="B463" s="117">
        <v>7</v>
      </c>
      <c r="C463" s="117"/>
      <c r="D463" s="117" t="str">
        <f t="shared" ca="1" si="504"/>
        <v/>
      </c>
      <c r="E463" s="117" t="str">
        <f t="shared" ca="1" si="505"/>
        <v/>
      </c>
      <c r="F463" s="117" t="str">
        <f t="shared" ca="1" si="506"/>
        <v xml:space="preserve"> </v>
      </c>
      <c r="G463" s="117">
        <v>432</v>
      </c>
      <c r="H463" s="122"/>
      <c r="I463" s="117">
        <f t="shared" ca="1" si="507"/>
        <v>0</v>
      </c>
    </row>
    <row r="464" spans="1:9" x14ac:dyDescent="0.3">
      <c r="A464" s="117">
        <f t="shared" si="508"/>
        <v>35</v>
      </c>
      <c r="B464" s="117">
        <v>8</v>
      </c>
      <c r="C464" s="117"/>
      <c r="D464" s="117" t="str">
        <f t="shared" ca="1" si="504"/>
        <v/>
      </c>
      <c r="E464" s="117" t="str">
        <f t="shared" ca="1" si="505"/>
        <v/>
      </c>
      <c r="F464" s="117" t="str">
        <f t="shared" ca="1" si="506"/>
        <v xml:space="preserve"> </v>
      </c>
      <c r="G464" s="117">
        <v>433</v>
      </c>
      <c r="H464" s="122"/>
      <c r="I464" s="117">
        <f t="shared" ca="1" si="507"/>
        <v>0</v>
      </c>
    </row>
    <row r="465" spans="1:9" x14ac:dyDescent="0.3">
      <c r="A465" s="117">
        <f t="shared" si="508"/>
        <v>35</v>
      </c>
      <c r="B465" s="117">
        <v>9</v>
      </c>
      <c r="C465" s="117"/>
      <c r="D465" s="117" t="str">
        <f t="shared" ca="1" si="504"/>
        <v/>
      </c>
      <c r="E465" s="117" t="str">
        <f t="shared" ca="1" si="505"/>
        <v/>
      </c>
      <c r="F465" s="117" t="str">
        <f t="shared" ca="1" si="506"/>
        <v xml:space="preserve"> </v>
      </c>
      <c r="G465" s="117">
        <v>434</v>
      </c>
      <c r="H465" s="122"/>
      <c r="I465" s="117">
        <f t="shared" ca="1" si="507"/>
        <v>0</v>
      </c>
    </row>
    <row r="466" spans="1:9" x14ac:dyDescent="0.3">
      <c r="A466" s="117">
        <f t="shared" si="508"/>
        <v>35</v>
      </c>
      <c r="B466" s="117">
        <v>10</v>
      </c>
      <c r="C466" s="117"/>
      <c r="D466" s="117" t="str">
        <f t="shared" ca="1" si="504"/>
        <v/>
      </c>
      <c r="E466" s="117" t="str">
        <f t="shared" ca="1" si="505"/>
        <v/>
      </c>
      <c r="F466" s="117" t="str">
        <f t="shared" ca="1" si="506"/>
        <v xml:space="preserve"> </v>
      </c>
      <c r="G466" s="117">
        <v>435</v>
      </c>
      <c r="H466" s="122"/>
      <c r="I466" s="117">
        <f t="shared" ca="1" si="507"/>
        <v>0</v>
      </c>
    </row>
    <row r="467" spans="1:9" x14ac:dyDescent="0.3">
      <c r="A467" s="117">
        <f t="shared" si="508"/>
        <v>35</v>
      </c>
      <c r="B467" s="117">
        <v>11</v>
      </c>
      <c r="C467" s="117"/>
      <c r="D467" s="117" t="str">
        <f t="shared" ca="1" si="504"/>
        <v/>
      </c>
      <c r="E467" s="117" t="str">
        <f t="shared" ca="1" si="505"/>
        <v/>
      </c>
      <c r="F467" s="117" t="str">
        <f t="shared" ca="1" si="506"/>
        <v xml:space="preserve"> </v>
      </c>
      <c r="G467" s="117">
        <v>436</v>
      </c>
      <c r="H467" s="122"/>
      <c r="I467" s="117">
        <f t="shared" ca="1" si="507"/>
        <v>0</v>
      </c>
    </row>
    <row r="468" spans="1:9" x14ac:dyDescent="0.3">
      <c r="A468" s="117">
        <f t="shared" si="508"/>
        <v>35</v>
      </c>
      <c r="B468" s="117">
        <v>12</v>
      </c>
      <c r="C468" s="117"/>
      <c r="D468" s="117" t="str">
        <f t="shared" ca="1" si="504"/>
        <v/>
      </c>
      <c r="E468" s="117" t="str">
        <f t="shared" ca="1" si="505"/>
        <v/>
      </c>
      <c r="F468" s="117" t="str">
        <f t="shared" ca="1" si="506"/>
        <v xml:space="preserve"> </v>
      </c>
      <c r="G468" s="117">
        <v>437</v>
      </c>
      <c r="H468" s="122"/>
      <c r="I468" s="117">
        <f t="shared" ca="1" si="507"/>
        <v>0</v>
      </c>
    </row>
    <row r="469" spans="1:9" x14ac:dyDescent="0.3">
      <c r="A469" s="117">
        <f t="shared" si="508"/>
        <v>35</v>
      </c>
      <c r="B469" s="117">
        <v>13</v>
      </c>
      <c r="C469" s="117"/>
      <c r="D469" s="117" t="str">
        <f t="shared" ca="1" si="504"/>
        <v/>
      </c>
      <c r="E469" s="117" t="str">
        <f t="shared" ca="1" si="505"/>
        <v/>
      </c>
      <c r="F469" s="117" t="str">
        <f t="shared" ca="1" si="506"/>
        <v xml:space="preserve"> </v>
      </c>
      <c r="G469" s="117">
        <v>438</v>
      </c>
      <c r="H469" s="122"/>
      <c r="I469" s="117">
        <f t="shared" ca="1" si="507"/>
        <v>0</v>
      </c>
    </row>
    <row r="470" spans="1:9" x14ac:dyDescent="0.3">
      <c r="A470" s="117">
        <f t="shared" si="508"/>
        <v>35</v>
      </c>
      <c r="B470" s="117">
        <v>14</v>
      </c>
      <c r="C470" s="117"/>
      <c r="D470" s="117" t="str">
        <f t="shared" ca="1" si="504"/>
        <v/>
      </c>
      <c r="E470" s="117" t="str">
        <f t="shared" ca="1" si="505"/>
        <v/>
      </c>
      <c r="F470" s="117" t="str">
        <f t="shared" ca="1" si="506"/>
        <v xml:space="preserve"> </v>
      </c>
      <c r="G470" s="117">
        <v>439</v>
      </c>
      <c r="H470" s="122"/>
      <c r="I470" s="117">
        <f t="shared" ca="1" si="507"/>
        <v>0</v>
      </c>
    </row>
    <row r="471" spans="1:9" x14ac:dyDescent="0.3">
      <c r="A471" s="117">
        <f t="shared" si="508"/>
        <v>35</v>
      </c>
      <c r="B471" s="117">
        <v>15</v>
      </c>
      <c r="C471" s="117"/>
      <c r="D471" s="117" t="str">
        <f t="shared" ca="1" si="504"/>
        <v/>
      </c>
      <c r="E471" s="117" t="str">
        <f t="shared" ca="1" si="505"/>
        <v/>
      </c>
      <c r="F471" s="117" t="str">
        <f t="shared" ca="1" si="506"/>
        <v xml:space="preserve"> </v>
      </c>
      <c r="G471" s="117">
        <v>440</v>
      </c>
      <c r="H471" s="122"/>
      <c r="I471" s="117">
        <f t="shared" ca="1" si="507"/>
        <v>0</v>
      </c>
    </row>
    <row r="472" spans="1:9" x14ac:dyDescent="0.3">
      <c r="A472" s="117">
        <f t="shared" si="508"/>
        <v>35</v>
      </c>
      <c r="B472" s="117">
        <v>16</v>
      </c>
      <c r="C472" s="117"/>
      <c r="D472" s="117" t="str">
        <f t="shared" ca="1" si="504"/>
        <v/>
      </c>
      <c r="E472" s="117" t="str">
        <f t="shared" ca="1" si="505"/>
        <v/>
      </c>
      <c r="F472" s="117" t="str">
        <f t="shared" ca="1" si="506"/>
        <v xml:space="preserve"> </v>
      </c>
      <c r="G472" s="117">
        <v>441</v>
      </c>
      <c r="H472" s="122"/>
      <c r="I472" s="117">
        <f t="shared" ca="1" si="507"/>
        <v>0</v>
      </c>
    </row>
    <row r="473" spans="1:9" x14ac:dyDescent="0.3">
      <c r="A473" s="117">
        <f t="shared" si="508"/>
        <v>35</v>
      </c>
      <c r="B473" s="117">
        <v>17</v>
      </c>
      <c r="C473" s="117"/>
      <c r="D473" s="117" t="str">
        <f t="shared" ca="1" si="504"/>
        <v/>
      </c>
      <c r="E473" s="117" t="str">
        <f t="shared" ca="1" si="505"/>
        <v/>
      </c>
      <c r="F473" s="117" t="str">
        <f t="shared" ca="1" si="506"/>
        <v xml:space="preserve"> </v>
      </c>
      <c r="G473" s="117">
        <v>442</v>
      </c>
      <c r="H473" s="122"/>
      <c r="I473" s="117">
        <f t="shared" ca="1" si="507"/>
        <v>0</v>
      </c>
    </row>
    <row r="474" spans="1:9" x14ac:dyDescent="0.3">
      <c r="A474" s="117">
        <f t="shared" si="508"/>
        <v>35</v>
      </c>
      <c r="B474" s="117">
        <v>18</v>
      </c>
      <c r="C474" s="117"/>
      <c r="D474" s="117" t="str">
        <f t="shared" ca="1" si="504"/>
        <v/>
      </c>
      <c r="E474" s="117" t="str">
        <f t="shared" ca="1" si="505"/>
        <v/>
      </c>
      <c r="F474" s="117" t="str">
        <f t="shared" ca="1" si="506"/>
        <v xml:space="preserve"> </v>
      </c>
      <c r="G474" s="117">
        <v>443</v>
      </c>
      <c r="H474" s="122"/>
      <c r="I474" s="117">
        <f t="shared" ca="1" si="507"/>
        <v>0</v>
      </c>
    </row>
    <row r="475" spans="1:9" x14ac:dyDescent="0.3">
      <c r="A475" s="117">
        <f t="shared" si="508"/>
        <v>35</v>
      </c>
      <c r="B475" s="117">
        <v>19</v>
      </c>
      <c r="C475" s="117"/>
      <c r="D475" s="117" t="str">
        <f t="shared" ca="1" si="504"/>
        <v/>
      </c>
      <c r="E475" s="117" t="str">
        <f t="shared" ca="1" si="505"/>
        <v/>
      </c>
      <c r="F475" s="117" t="str">
        <f t="shared" ca="1" si="506"/>
        <v xml:space="preserve"> </v>
      </c>
      <c r="G475" s="117">
        <v>444</v>
      </c>
      <c r="H475" s="122"/>
      <c r="I475" s="117">
        <f t="shared" ca="1" si="507"/>
        <v>0</v>
      </c>
    </row>
    <row r="476" spans="1:9" x14ac:dyDescent="0.3">
      <c r="A476" s="117">
        <f t="shared" si="508"/>
        <v>35</v>
      </c>
      <c r="B476" s="117">
        <v>20</v>
      </c>
      <c r="C476" s="117"/>
      <c r="D476" s="117" t="str">
        <f t="shared" ca="1" si="504"/>
        <v/>
      </c>
      <c r="E476" s="117" t="str">
        <f t="shared" ca="1" si="505"/>
        <v/>
      </c>
      <c r="F476" s="117" t="str">
        <f t="shared" ca="1" si="506"/>
        <v xml:space="preserve"> </v>
      </c>
      <c r="G476" s="117">
        <v>445</v>
      </c>
      <c r="H476" s="122"/>
      <c r="I476" s="117">
        <f t="shared" ca="1" si="507"/>
        <v>0</v>
      </c>
    </row>
    <row r="477" spans="1:9" x14ac:dyDescent="0.3">
      <c r="A477" s="117">
        <f t="shared" si="508"/>
        <v>35</v>
      </c>
      <c r="B477" s="117">
        <v>21</v>
      </c>
      <c r="C477" s="117"/>
      <c r="D477" s="117" t="str">
        <f t="shared" ca="1" si="504"/>
        <v/>
      </c>
      <c r="E477" s="117" t="str">
        <f t="shared" ca="1" si="505"/>
        <v/>
      </c>
      <c r="F477" s="117" t="str">
        <f t="shared" ca="1" si="506"/>
        <v xml:space="preserve"> </v>
      </c>
      <c r="G477" s="117">
        <v>446</v>
      </c>
      <c r="H477" s="122"/>
      <c r="I477" s="117">
        <f t="shared" ca="1" si="507"/>
        <v>0</v>
      </c>
    </row>
    <row r="478" spans="1:9" x14ac:dyDescent="0.3">
      <c r="A478" s="117">
        <f t="shared" si="508"/>
        <v>35</v>
      </c>
      <c r="B478" s="117">
        <v>22</v>
      </c>
      <c r="C478" s="117"/>
      <c r="D478" s="117" t="str">
        <f t="shared" ca="1" si="504"/>
        <v/>
      </c>
      <c r="E478" s="117" t="str">
        <f t="shared" ca="1" si="505"/>
        <v/>
      </c>
      <c r="F478" s="117" t="str">
        <f t="shared" ca="1" si="506"/>
        <v xml:space="preserve"> </v>
      </c>
      <c r="G478" s="117">
        <v>447</v>
      </c>
      <c r="H478" s="122"/>
      <c r="I478" s="117">
        <f t="shared" ca="1" si="507"/>
        <v>0</v>
      </c>
    </row>
    <row r="479" spans="1:9" x14ac:dyDescent="0.3">
      <c r="A479" s="117">
        <f t="shared" si="508"/>
        <v>35</v>
      </c>
      <c r="B479" s="117">
        <v>23</v>
      </c>
      <c r="C479" s="117"/>
      <c r="D479" s="117" t="str">
        <f t="shared" ca="1" si="504"/>
        <v/>
      </c>
      <c r="E479" s="117" t="str">
        <f t="shared" ca="1" si="505"/>
        <v/>
      </c>
      <c r="F479" s="117" t="str">
        <f t="shared" ca="1" si="506"/>
        <v xml:space="preserve"> </v>
      </c>
      <c r="G479" s="117">
        <v>448</v>
      </c>
      <c r="H479" s="122"/>
      <c r="I479" s="117">
        <f t="shared" ca="1" si="507"/>
        <v>0</v>
      </c>
    </row>
    <row r="480" spans="1:9" x14ac:dyDescent="0.3">
      <c r="A480" s="117">
        <f t="shared" si="508"/>
        <v>35</v>
      </c>
      <c r="B480" s="117">
        <v>24</v>
      </c>
      <c r="C480" s="117"/>
      <c r="D480" s="117" t="str">
        <f t="shared" ca="1" si="504"/>
        <v/>
      </c>
      <c r="E480" s="117" t="str">
        <f t="shared" ca="1" si="505"/>
        <v/>
      </c>
      <c r="F480" s="117" t="str">
        <f t="shared" ca="1" si="506"/>
        <v xml:space="preserve"> </v>
      </c>
      <c r="G480" s="117">
        <v>449</v>
      </c>
      <c r="H480" s="122"/>
      <c r="I480" s="117">
        <f t="shared" ca="1" si="507"/>
        <v>0</v>
      </c>
    </row>
    <row r="481" spans="1:9" x14ac:dyDescent="0.3">
      <c r="A481" s="117">
        <f t="shared" si="508"/>
        <v>35</v>
      </c>
      <c r="B481" s="117">
        <v>25</v>
      </c>
      <c r="C481" s="117"/>
      <c r="D481" s="117" t="str">
        <f t="shared" ref="D481:D531" ca="1" si="509">TRIM(HLOOKUP(A481,$B$3:$AO$29,B481+2,0))</f>
        <v/>
      </c>
      <c r="E481" s="117" t="str">
        <f t="shared" ref="E481:E531" ca="1" si="510">IF(HLOOKUP(A481+1,$B$3:$AO$29,B481+2,0)=0,"",HLOOKUP(A481+1,$B$3:$AO$29,B481+2,0))</f>
        <v/>
      </c>
      <c r="F481" s="117" t="str">
        <f t="shared" ref="F481:F531" ca="1" si="511">CONCATENATE(D481," ",E481)</f>
        <v xml:space="preserve"> </v>
      </c>
      <c r="G481" s="117">
        <v>450</v>
      </c>
      <c r="H481" s="122"/>
      <c r="I481" s="117">
        <f t="shared" ca="1" si="507"/>
        <v>0</v>
      </c>
    </row>
    <row r="482" spans="1:9" x14ac:dyDescent="0.3">
      <c r="A482" s="117">
        <f t="shared" si="508"/>
        <v>37</v>
      </c>
      <c r="B482" s="117">
        <v>1</v>
      </c>
      <c r="C482" s="117"/>
      <c r="D482" s="117" t="str">
        <f t="shared" ca="1" si="509"/>
        <v/>
      </c>
      <c r="E482" s="117" t="str">
        <f t="shared" ca="1" si="510"/>
        <v/>
      </c>
      <c r="F482" s="117" t="str">
        <f t="shared" ca="1" si="511"/>
        <v xml:space="preserve"> </v>
      </c>
      <c r="G482" s="117">
        <v>451</v>
      </c>
      <c r="H482" s="122"/>
      <c r="I482" s="117">
        <f t="shared" ref="I482:I531" ca="1" si="512">COUNTIF($F$32:$F$531,H482)</f>
        <v>0</v>
      </c>
    </row>
    <row r="483" spans="1:9" x14ac:dyDescent="0.3">
      <c r="A483" s="117">
        <f t="shared" si="508"/>
        <v>37</v>
      </c>
      <c r="B483" s="117">
        <v>2</v>
      </c>
      <c r="C483" s="117"/>
      <c r="D483" s="117" t="str">
        <f t="shared" ca="1" si="509"/>
        <v/>
      </c>
      <c r="E483" s="117" t="str">
        <f t="shared" ca="1" si="510"/>
        <v/>
      </c>
      <c r="F483" s="117" t="str">
        <f t="shared" ca="1" si="511"/>
        <v xml:space="preserve"> </v>
      </c>
      <c r="G483" s="117">
        <v>452</v>
      </c>
      <c r="H483" s="122"/>
      <c r="I483" s="117">
        <f t="shared" ca="1" si="512"/>
        <v>0</v>
      </c>
    </row>
    <row r="484" spans="1:9" x14ac:dyDescent="0.3">
      <c r="A484" s="117">
        <f t="shared" si="508"/>
        <v>37</v>
      </c>
      <c r="B484" s="117">
        <v>3</v>
      </c>
      <c r="C484" s="117"/>
      <c r="D484" s="117" t="str">
        <f t="shared" ca="1" si="509"/>
        <v/>
      </c>
      <c r="E484" s="117" t="str">
        <f t="shared" ca="1" si="510"/>
        <v/>
      </c>
      <c r="F484" s="117" t="str">
        <f t="shared" ca="1" si="511"/>
        <v xml:space="preserve"> </v>
      </c>
      <c r="G484" s="117">
        <v>453</v>
      </c>
      <c r="H484" s="122"/>
      <c r="I484" s="117">
        <f t="shared" ca="1" si="512"/>
        <v>0</v>
      </c>
    </row>
    <row r="485" spans="1:9" x14ac:dyDescent="0.3">
      <c r="A485" s="117">
        <f t="shared" si="508"/>
        <v>37</v>
      </c>
      <c r="B485" s="117">
        <v>4</v>
      </c>
      <c r="C485" s="117"/>
      <c r="D485" s="117" t="str">
        <f t="shared" ca="1" si="509"/>
        <v/>
      </c>
      <c r="E485" s="117" t="str">
        <f t="shared" ca="1" si="510"/>
        <v/>
      </c>
      <c r="F485" s="117" t="str">
        <f t="shared" ca="1" si="511"/>
        <v xml:space="preserve"> </v>
      </c>
      <c r="G485" s="117">
        <v>454</v>
      </c>
      <c r="H485" s="122"/>
      <c r="I485" s="117">
        <f t="shared" ca="1" si="512"/>
        <v>0</v>
      </c>
    </row>
    <row r="486" spans="1:9" x14ac:dyDescent="0.3">
      <c r="A486" s="117">
        <f t="shared" si="508"/>
        <v>37</v>
      </c>
      <c r="B486" s="117">
        <v>5</v>
      </c>
      <c r="C486" s="117"/>
      <c r="D486" s="117" t="str">
        <f t="shared" ca="1" si="509"/>
        <v/>
      </c>
      <c r="E486" s="117" t="str">
        <f t="shared" ca="1" si="510"/>
        <v/>
      </c>
      <c r="F486" s="117" t="str">
        <f t="shared" ca="1" si="511"/>
        <v xml:space="preserve"> </v>
      </c>
      <c r="G486" s="117">
        <v>455</v>
      </c>
      <c r="H486" s="122"/>
      <c r="I486" s="117">
        <f t="shared" ca="1" si="512"/>
        <v>0</v>
      </c>
    </row>
    <row r="487" spans="1:9" x14ac:dyDescent="0.3">
      <c r="A487" s="117">
        <f t="shared" si="508"/>
        <v>37</v>
      </c>
      <c r="B487" s="117">
        <v>6</v>
      </c>
      <c r="C487" s="117"/>
      <c r="D487" s="117" t="str">
        <f t="shared" ca="1" si="509"/>
        <v/>
      </c>
      <c r="E487" s="117" t="str">
        <f t="shared" ca="1" si="510"/>
        <v/>
      </c>
      <c r="F487" s="117" t="str">
        <f t="shared" ca="1" si="511"/>
        <v xml:space="preserve"> </v>
      </c>
      <c r="G487" s="117">
        <v>456</v>
      </c>
      <c r="H487" s="122"/>
      <c r="I487" s="117">
        <f t="shared" ca="1" si="512"/>
        <v>0</v>
      </c>
    </row>
    <row r="488" spans="1:9" x14ac:dyDescent="0.3">
      <c r="A488" s="117">
        <f t="shared" si="508"/>
        <v>37</v>
      </c>
      <c r="B488" s="117">
        <v>7</v>
      </c>
      <c r="C488" s="117"/>
      <c r="D488" s="117" t="str">
        <f t="shared" ca="1" si="509"/>
        <v/>
      </c>
      <c r="E488" s="117" t="str">
        <f t="shared" ca="1" si="510"/>
        <v/>
      </c>
      <c r="F488" s="117" t="str">
        <f t="shared" ca="1" si="511"/>
        <v xml:space="preserve"> </v>
      </c>
      <c r="G488" s="117">
        <v>457</v>
      </c>
      <c r="H488" s="122"/>
      <c r="I488" s="117">
        <f t="shared" ca="1" si="512"/>
        <v>0</v>
      </c>
    </row>
    <row r="489" spans="1:9" x14ac:dyDescent="0.3">
      <c r="A489" s="117">
        <f t="shared" si="508"/>
        <v>37</v>
      </c>
      <c r="B489" s="117">
        <v>8</v>
      </c>
      <c r="C489" s="117"/>
      <c r="D489" s="117" t="str">
        <f t="shared" ca="1" si="509"/>
        <v/>
      </c>
      <c r="E489" s="117" t="str">
        <f t="shared" ca="1" si="510"/>
        <v/>
      </c>
      <c r="F489" s="117" t="str">
        <f t="shared" ca="1" si="511"/>
        <v xml:space="preserve"> </v>
      </c>
      <c r="G489" s="117">
        <v>458</v>
      </c>
      <c r="H489" s="122"/>
      <c r="I489" s="117">
        <f t="shared" ca="1" si="512"/>
        <v>0</v>
      </c>
    </row>
    <row r="490" spans="1:9" x14ac:dyDescent="0.3">
      <c r="A490" s="117">
        <f t="shared" si="508"/>
        <v>37</v>
      </c>
      <c r="B490" s="117">
        <v>9</v>
      </c>
      <c r="C490" s="117"/>
      <c r="D490" s="117" t="str">
        <f t="shared" ca="1" si="509"/>
        <v/>
      </c>
      <c r="E490" s="117" t="str">
        <f t="shared" ca="1" si="510"/>
        <v/>
      </c>
      <c r="F490" s="117" t="str">
        <f t="shared" ca="1" si="511"/>
        <v xml:space="preserve"> </v>
      </c>
      <c r="G490" s="117">
        <v>459</v>
      </c>
      <c r="H490" s="122"/>
      <c r="I490" s="117">
        <f t="shared" ca="1" si="512"/>
        <v>0</v>
      </c>
    </row>
    <row r="491" spans="1:9" x14ac:dyDescent="0.3">
      <c r="A491" s="117">
        <f t="shared" si="508"/>
        <v>37</v>
      </c>
      <c r="B491" s="117">
        <v>10</v>
      </c>
      <c r="C491" s="117"/>
      <c r="D491" s="117" t="str">
        <f t="shared" ca="1" si="509"/>
        <v/>
      </c>
      <c r="E491" s="117" t="str">
        <f t="shared" ca="1" si="510"/>
        <v/>
      </c>
      <c r="F491" s="117" t="str">
        <f t="shared" ca="1" si="511"/>
        <v xml:space="preserve"> </v>
      </c>
      <c r="G491" s="117">
        <v>460</v>
      </c>
      <c r="H491" s="122"/>
      <c r="I491" s="117">
        <f t="shared" ca="1" si="512"/>
        <v>0</v>
      </c>
    </row>
    <row r="492" spans="1:9" x14ac:dyDescent="0.3">
      <c r="A492" s="117">
        <f t="shared" ref="A492:A531" si="513">IF(B491&gt;B492,A491+2,A491)</f>
        <v>37</v>
      </c>
      <c r="B492" s="117">
        <v>11</v>
      </c>
      <c r="C492" s="117"/>
      <c r="D492" s="117" t="str">
        <f t="shared" ca="1" si="509"/>
        <v/>
      </c>
      <c r="E492" s="117" t="str">
        <f t="shared" ca="1" si="510"/>
        <v/>
      </c>
      <c r="F492" s="117" t="str">
        <f t="shared" ca="1" si="511"/>
        <v xml:space="preserve"> </v>
      </c>
      <c r="G492" s="117">
        <v>461</v>
      </c>
      <c r="H492" s="122"/>
      <c r="I492" s="117">
        <f t="shared" ca="1" si="512"/>
        <v>0</v>
      </c>
    </row>
    <row r="493" spans="1:9" x14ac:dyDescent="0.3">
      <c r="A493" s="117">
        <f t="shared" si="513"/>
        <v>37</v>
      </c>
      <c r="B493" s="117">
        <v>12</v>
      </c>
      <c r="C493" s="117"/>
      <c r="D493" s="117" t="str">
        <f t="shared" ca="1" si="509"/>
        <v/>
      </c>
      <c r="E493" s="117" t="str">
        <f t="shared" ca="1" si="510"/>
        <v/>
      </c>
      <c r="F493" s="117" t="str">
        <f t="shared" ca="1" si="511"/>
        <v xml:space="preserve"> </v>
      </c>
      <c r="G493" s="117">
        <v>462</v>
      </c>
      <c r="H493" s="122"/>
      <c r="I493" s="117">
        <f t="shared" ca="1" si="512"/>
        <v>0</v>
      </c>
    </row>
    <row r="494" spans="1:9" x14ac:dyDescent="0.3">
      <c r="A494" s="117">
        <f t="shared" si="513"/>
        <v>37</v>
      </c>
      <c r="B494" s="117">
        <v>13</v>
      </c>
      <c r="C494" s="117"/>
      <c r="D494" s="117" t="str">
        <f t="shared" ca="1" si="509"/>
        <v/>
      </c>
      <c r="E494" s="117" t="str">
        <f t="shared" ca="1" si="510"/>
        <v/>
      </c>
      <c r="F494" s="117" t="str">
        <f t="shared" ca="1" si="511"/>
        <v xml:space="preserve"> </v>
      </c>
      <c r="G494" s="117">
        <v>463</v>
      </c>
      <c r="H494" s="122"/>
      <c r="I494" s="117">
        <f t="shared" ca="1" si="512"/>
        <v>0</v>
      </c>
    </row>
    <row r="495" spans="1:9" x14ac:dyDescent="0.3">
      <c r="A495" s="117">
        <f t="shared" si="513"/>
        <v>37</v>
      </c>
      <c r="B495" s="117">
        <v>14</v>
      </c>
      <c r="C495" s="117"/>
      <c r="D495" s="117" t="str">
        <f t="shared" ca="1" si="509"/>
        <v/>
      </c>
      <c r="E495" s="117" t="str">
        <f t="shared" ca="1" si="510"/>
        <v/>
      </c>
      <c r="F495" s="117" t="str">
        <f t="shared" ca="1" si="511"/>
        <v xml:space="preserve"> </v>
      </c>
      <c r="G495" s="117">
        <v>464</v>
      </c>
      <c r="H495" s="122"/>
      <c r="I495" s="117">
        <f t="shared" ca="1" si="512"/>
        <v>0</v>
      </c>
    </row>
    <row r="496" spans="1:9" x14ac:dyDescent="0.3">
      <c r="A496" s="117">
        <f t="shared" si="513"/>
        <v>37</v>
      </c>
      <c r="B496" s="117">
        <v>15</v>
      </c>
      <c r="C496" s="117"/>
      <c r="D496" s="117" t="str">
        <f t="shared" ca="1" si="509"/>
        <v/>
      </c>
      <c r="E496" s="117" t="str">
        <f t="shared" ca="1" si="510"/>
        <v/>
      </c>
      <c r="F496" s="117" t="str">
        <f t="shared" ca="1" si="511"/>
        <v xml:space="preserve"> </v>
      </c>
      <c r="G496" s="117">
        <v>465</v>
      </c>
      <c r="H496" s="122"/>
      <c r="I496" s="117">
        <f t="shared" ca="1" si="512"/>
        <v>0</v>
      </c>
    </row>
    <row r="497" spans="1:9" x14ac:dyDescent="0.3">
      <c r="A497" s="117">
        <f t="shared" si="513"/>
        <v>37</v>
      </c>
      <c r="B497" s="117">
        <v>16</v>
      </c>
      <c r="C497" s="117"/>
      <c r="D497" s="117" t="str">
        <f t="shared" ca="1" si="509"/>
        <v/>
      </c>
      <c r="E497" s="117" t="str">
        <f t="shared" ca="1" si="510"/>
        <v/>
      </c>
      <c r="F497" s="117" t="str">
        <f t="shared" ca="1" si="511"/>
        <v xml:space="preserve"> </v>
      </c>
      <c r="G497" s="117">
        <v>466</v>
      </c>
      <c r="H497" s="122"/>
      <c r="I497" s="117">
        <f t="shared" ca="1" si="512"/>
        <v>0</v>
      </c>
    </row>
    <row r="498" spans="1:9" x14ac:dyDescent="0.3">
      <c r="A498" s="117">
        <f t="shared" si="513"/>
        <v>37</v>
      </c>
      <c r="B498" s="117">
        <v>17</v>
      </c>
      <c r="C498" s="117"/>
      <c r="D498" s="117" t="str">
        <f t="shared" ca="1" si="509"/>
        <v/>
      </c>
      <c r="E498" s="117" t="str">
        <f t="shared" ca="1" si="510"/>
        <v/>
      </c>
      <c r="F498" s="117" t="str">
        <f t="shared" ca="1" si="511"/>
        <v xml:space="preserve"> </v>
      </c>
      <c r="G498" s="117">
        <v>467</v>
      </c>
      <c r="H498" s="122"/>
      <c r="I498" s="117">
        <f t="shared" ca="1" si="512"/>
        <v>0</v>
      </c>
    </row>
    <row r="499" spans="1:9" x14ac:dyDescent="0.3">
      <c r="A499" s="117">
        <f t="shared" si="513"/>
        <v>37</v>
      </c>
      <c r="B499" s="117">
        <v>18</v>
      </c>
      <c r="C499" s="117"/>
      <c r="D499" s="117" t="str">
        <f t="shared" ca="1" si="509"/>
        <v/>
      </c>
      <c r="E499" s="117" t="str">
        <f t="shared" ca="1" si="510"/>
        <v/>
      </c>
      <c r="F499" s="117" t="str">
        <f t="shared" ca="1" si="511"/>
        <v xml:space="preserve"> </v>
      </c>
      <c r="G499" s="117">
        <v>468</v>
      </c>
      <c r="H499" s="122"/>
      <c r="I499" s="117">
        <f t="shared" ca="1" si="512"/>
        <v>0</v>
      </c>
    </row>
    <row r="500" spans="1:9" x14ac:dyDescent="0.3">
      <c r="A500" s="117">
        <f t="shared" si="513"/>
        <v>37</v>
      </c>
      <c r="B500" s="117">
        <v>19</v>
      </c>
      <c r="C500" s="117"/>
      <c r="D500" s="117" t="str">
        <f t="shared" ca="1" si="509"/>
        <v/>
      </c>
      <c r="E500" s="117" t="str">
        <f t="shared" ca="1" si="510"/>
        <v/>
      </c>
      <c r="F500" s="117" t="str">
        <f t="shared" ca="1" si="511"/>
        <v xml:space="preserve"> </v>
      </c>
      <c r="G500" s="117">
        <v>469</v>
      </c>
      <c r="H500" s="122"/>
      <c r="I500" s="117">
        <f t="shared" ca="1" si="512"/>
        <v>0</v>
      </c>
    </row>
    <row r="501" spans="1:9" x14ac:dyDescent="0.3">
      <c r="A501" s="117">
        <f t="shared" si="513"/>
        <v>37</v>
      </c>
      <c r="B501" s="117">
        <v>20</v>
      </c>
      <c r="C501" s="117"/>
      <c r="D501" s="117" t="str">
        <f t="shared" ca="1" si="509"/>
        <v/>
      </c>
      <c r="E501" s="117" t="str">
        <f t="shared" ca="1" si="510"/>
        <v/>
      </c>
      <c r="F501" s="117" t="str">
        <f t="shared" ca="1" si="511"/>
        <v xml:space="preserve"> </v>
      </c>
      <c r="G501" s="117">
        <v>470</v>
      </c>
      <c r="H501" s="122"/>
      <c r="I501" s="117">
        <f t="shared" ca="1" si="512"/>
        <v>0</v>
      </c>
    </row>
    <row r="502" spans="1:9" x14ac:dyDescent="0.3">
      <c r="A502" s="117">
        <f t="shared" si="513"/>
        <v>37</v>
      </c>
      <c r="B502" s="117">
        <v>21</v>
      </c>
      <c r="C502" s="117"/>
      <c r="D502" s="117" t="str">
        <f t="shared" ca="1" si="509"/>
        <v/>
      </c>
      <c r="E502" s="117" t="str">
        <f t="shared" ca="1" si="510"/>
        <v/>
      </c>
      <c r="F502" s="117" t="str">
        <f t="shared" ca="1" si="511"/>
        <v xml:space="preserve"> </v>
      </c>
      <c r="G502" s="117">
        <v>471</v>
      </c>
      <c r="H502" s="122"/>
      <c r="I502" s="117">
        <f t="shared" ca="1" si="512"/>
        <v>0</v>
      </c>
    </row>
    <row r="503" spans="1:9" x14ac:dyDescent="0.3">
      <c r="A503" s="117">
        <f t="shared" si="513"/>
        <v>37</v>
      </c>
      <c r="B503" s="117">
        <v>22</v>
      </c>
      <c r="C503" s="117"/>
      <c r="D503" s="117" t="str">
        <f t="shared" ca="1" si="509"/>
        <v/>
      </c>
      <c r="E503" s="117" t="str">
        <f t="shared" ca="1" si="510"/>
        <v/>
      </c>
      <c r="F503" s="117" t="str">
        <f t="shared" ca="1" si="511"/>
        <v xml:space="preserve"> </v>
      </c>
      <c r="G503" s="117">
        <v>472</v>
      </c>
      <c r="H503" s="122"/>
      <c r="I503" s="117">
        <f t="shared" ca="1" si="512"/>
        <v>0</v>
      </c>
    </row>
    <row r="504" spans="1:9" x14ac:dyDescent="0.3">
      <c r="A504" s="117">
        <f t="shared" si="513"/>
        <v>37</v>
      </c>
      <c r="B504" s="117">
        <v>23</v>
      </c>
      <c r="C504" s="117"/>
      <c r="D504" s="117" t="str">
        <f t="shared" ca="1" si="509"/>
        <v/>
      </c>
      <c r="E504" s="117" t="str">
        <f t="shared" ca="1" si="510"/>
        <v/>
      </c>
      <c r="F504" s="117" t="str">
        <f t="shared" ca="1" si="511"/>
        <v xml:space="preserve"> </v>
      </c>
      <c r="G504" s="117">
        <v>473</v>
      </c>
      <c r="H504" s="122"/>
      <c r="I504" s="117">
        <f t="shared" ca="1" si="512"/>
        <v>0</v>
      </c>
    </row>
    <row r="505" spans="1:9" x14ac:dyDescent="0.3">
      <c r="A505" s="117">
        <f t="shared" si="513"/>
        <v>37</v>
      </c>
      <c r="B505" s="117">
        <v>24</v>
      </c>
      <c r="C505" s="117"/>
      <c r="D505" s="117" t="str">
        <f t="shared" ca="1" si="509"/>
        <v/>
      </c>
      <c r="E505" s="117" t="str">
        <f t="shared" ca="1" si="510"/>
        <v/>
      </c>
      <c r="F505" s="117" t="str">
        <f t="shared" ca="1" si="511"/>
        <v xml:space="preserve"> </v>
      </c>
      <c r="G505" s="117">
        <v>474</v>
      </c>
      <c r="H505" s="122"/>
      <c r="I505" s="117">
        <f t="shared" ca="1" si="512"/>
        <v>0</v>
      </c>
    </row>
    <row r="506" spans="1:9" x14ac:dyDescent="0.3">
      <c r="A506" s="117">
        <f t="shared" si="513"/>
        <v>37</v>
      </c>
      <c r="B506" s="117">
        <v>25</v>
      </c>
      <c r="C506" s="117"/>
      <c r="D506" s="117" t="str">
        <f t="shared" ca="1" si="509"/>
        <v/>
      </c>
      <c r="E506" s="117" t="str">
        <f t="shared" ca="1" si="510"/>
        <v/>
      </c>
      <c r="F506" s="117" t="str">
        <f t="shared" ca="1" si="511"/>
        <v xml:space="preserve"> </v>
      </c>
      <c r="G506" s="117">
        <v>475</v>
      </c>
      <c r="H506" s="122"/>
      <c r="I506" s="117">
        <f t="shared" ca="1" si="512"/>
        <v>0</v>
      </c>
    </row>
    <row r="507" spans="1:9" x14ac:dyDescent="0.3">
      <c r="A507" s="117">
        <f t="shared" si="513"/>
        <v>39</v>
      </c>
      <c r="B507" s="117">
        <v>1</v>
      </c>
      <c r="C507" s="117"/>
      <c r="D507" s="117" t="str">
        <f t="shared" ca="1" si="509"/>
        <v/>
      </c>
      <c r="E507" s="117" t="str">
        <f t="shared" ca="1" si="510"/>
        <v/>
      </c>
      <c r="F507" s="117" t="str">
        <f t="shared" ca="1" si="511"/>
        <v xml:space="preserve"> </v>
      </c>
      <c r="G507" s="117">
        <v>476</v>
      </c>
      <c r="H507" s="122"/>
      <c r="I507" s="117">
        <f t="shared" ca="1" si="512"/>
        <v>0</v>
      </c>
    </row>
    <row r="508" spans="1:9" x14ac:dyDescent="0.3">
      <c r="A508" s="117">
        <f t="shared" si="513"/>
        <v>39</v>
      </c>
      <c r="B508" s="117">
        <v>2</v>
      </c>
      <c r="C508" s="117"/>
      <c r="D508" s="117" t="str">
        <f t="shared" ca="1" si="509"/>
        <v/>
      </c>
      <c r="E508" s="117" t="str">
        <f t="shared" ca="1" si="510"/>
        <v/>
      </c>
      <c r="F508" s="117" t="str">
        <f t="shared" ca="1" si="511"/>
        <v xml:space="preserve"> </v>
      </c>
      <c r="G508" s="117">
        <v>477</v>
      </c>
      <c r="H508" s="122"/>
      <c r="I508" s="117">
        <f t="shared" ca="1" si="512"/>
        <v>0</v>
      </c>
    </row>
    <row r="509" spans="1:9" x14ac:dyDescent="0.3">
      <c r="A509" s="117">
        <f t="shared" si="513"/>
        <v>39</v>
      </c>
      <c r="B509" s="117">
        <v>3</v>
      </c>
      <c r="C509" s="117"/>
      <c r="D509" s="117" t="str">
        <f t="shared" ca="1" si="509"/>
        <v/>
      </c>
      <c r="E509" s="117" t="str">
        <f t="shared" ca="1" si="510"/>
        <v/>
      </c>
      <c r="F509" s="117" t="str">
        <f t="shared" ca="1" si="511"/>
        <v xml:space="preserve"> </v>
      </c>
      <c r="G509" s="117">
        <v>478</v>
      </c>
      <c r="H509" s="122"/>
      <c r="I509" s="117">
        <f t="shared" ca="1" si="512"/>
        <v>0</v>
      </c>
    </row>
    <row r="510" spans="1:9" x14ac:dyDescent="0.3">
      <c r="A510" s="117">
        <f t="shared" si="513"/>
        <v>39</v>
      </c>
      <c r="B510" s="117">
        <v>4</v>
      </c>
      <c r="C510" s="117"/>
      <c r="D510" s="117" t="str">
        <f t="shared" ca="1" si="509"/>
        <v/>
      </c>
      <c r="E510" s="117" t="str">
        <f t="shared" ca="1" si="510"/>
        <v/>
      </c>
      <c r="F510" s="117" t="str">
        <f t="shared" ca="1" si="511"/>
        <v xml:space="preserve"> </v>
      </c>
      <c r="G510" s="117">
        <v>479</v>
      </c>
      <c r="H510" s="122"/>
      <c r="I510" s="117">
        <f t="shared" ca="1" si="512"/>
        <v>0</v>
      </c>
    </row>
    <row r="511" spans="1:9" x14ac:dyDescent="0.3">
      <c r="A511" s="117">
        <f t="shared" si="513"/>
        <v>39</v>
      </c>
      <c r="B511" s="117">
        <v>5</v>
      </c>
      <c r="C511" s="117"/>
      <c r="D511" s="117" t="str">
        <f t="shared" ca="1" si="509"/>
        <v/>
      </c>
      <c r="E511" s="117" t="str">
        <f t="shared" ca="1" si="510"/>
        <v/>
      </c>
      <c r="F511" s="117" t="str">
        <f t="shared" ca="1" si="511"/>
        <v xml:space="preserve"> </v>
      </c>
      <c r="G511" s="117">
        <v>480</v>
      </c>
      <c r="H511" s="122"/>
      <c r="I511" s="117">
        <f t="shared" ca="1" si="512"/>
        <v>0</v>
      </c>
    </row>
    <row r="512" spans="1:9" x14ac:dyDescent="0.3">
      <c r="A512" s="117">
        <f t="shared" si="513"/>
        <v>39</v>
      </c>
      <c r="B512" s="117">
        <v>6</v>
      </c>
      <c r="C512" s="117"/>
      <c r="D512" s="117" t="str">
        <f t="shared" ca="1" si="509"/>
        <v/>
      </c>
      <c r="E512" s="117" t="str">
        <f t="shared" ca="1" si="510"/>
        <v/>
      </c>
      <c r="F512" s="117" t="str">
        <f t="shared" ca="1" si="511"/>
        <v xml:space="preserve"> </v>
      </c>
      <c r="G512" s="117">
        <v>481</v>
      </c>
      <c r="H512" s="122"/>
      <c r="I512" s="117">
        <f t="shared" ca="1" si="512"/>
        <v>0</v>
      </c>
    </row>
    <row r="513" spans="1:9" x14ac:dyDescent="0.3">
      <c r="A513" s="117">
        <f t="shared" si="513"/>
        <v>39</v>
      </c>
      <c r="B513" s="117">
        <v>7</v>
      </c>
      <c r="C513" s="117"/>
      <c r="D513" s="117" t="str">
        <f t="shared" ca="1" si="509"/>
        <v/>
      </c>
      <c r="E513" s="117" t="str">
        <f t="shared" ca="1" si="510"/>
        <v/>
      </c>
      <c r="F513" s="117" t="str">
        <f t="shared" ca="1" si="511"/>
        <v xml:space="preserve"> </v>
      </c>
      <c r="G513" s="117">
        <v>482</v>
      </c>
      <c r="H513" s="122"/>
      <c r="I513" s="117">
        <f t="shared" ca="1" si="512"/>
        <v>0</v>
      </c>
    </row>
    <row r="514" spans="1:9" x14ac:dyDescent="0.3">
      <c r="A514" s="117">
        <f t="shared" si="513"/>
        <v>39</v>
      </c>
      <c r="B514" s="117">
        <v>8</v>
      </c>
      <c r="C514" s="117"/>
      <c r="D514" s="117" t="str">
        <f t="shared" ca="1" si="509"/>
        <v/>
      </c>
      <c r="E514" s="117" t="str">
        <f t="shared" ca="1" si="510"/>
        <v/>
      </c>
      <c r="F514" s="117" t="str">
        <f t="shared" ca="1" si="511"/>
        <v xml:space="preserve"> </v>
      </c>
      <c r="G514" s="117">
        <v>483</v>
      </c>
      <c r="H514" s="122"/>
      <c r="I514" s="117">
        <f t="shared" ca="1" si="512"/>
        <v>0</v>
      </c>
    </row>
    <row r="515" spans="1:9" x14ac:dyDescent="0.3">
      <c r="A515" s="117">
        <f t="shared" si="513"/>
        <v>39</v>
      </c>
      <c r="B515" s="117">
        <v>9</v>
      </c>
      <c r="C515" s="117"/>
      <c r="D515" s="117" t="str">
        <f t="shared" ca="1" si="509"/>
        <v/>
      </c>
      <c r="E515" s="117" t="str">
        <f t="shared" ca="1" si="510"/>
        <v/>
      </c>
      <c r="F515" s="117" t="str">
        <f t="shared" ca="1" si="511"/>
        <v xml:space="preserve"> </v>
      </c>
      <c r="G515" s="117">
        <v>484</v>
      </c>
      <c r="H515" s="122"/>
      <c r="I515" s="117">
        <f t="shared" ca="1" si="512"/>
        <v>0</v>
      </c>
    </row>
    <row r="516" spans="1:9" x14ac:dyDescent="0.3">
      <c r="A516" s="117">
        <f t="shared" si="513"/>
        <v>39</v>
      </c>
      <c r="B516" s="117">
        <v>10</v>
      </c>
      <c r="C516" s="117"/>
      <c r="D516" s="117" t="str">
        <f t="shared" ca="1" si="509"/>
        <v/>
      </c>
      <c r="E516" s="117" t="str">
        <f t="shared" ca="1" si="510"/>
        <v/>
      </c>
      <c r="F516" s="117" t="str">
        <f t="shared" ca="1" si="511"/>
        <v xml:space="preserve"> </v>
      </c>
      <c r="G516" s="117">
        <v>485</v>
      </c>
      <c r="H516" s="122"/>
      <c r="I516" s="117">
        <f t="shared" ca="1" si="512"/>
        <v>0</v>
      </c>
    </row>
    <row r="517" spans="1:9" x14ac:dyDescent="0.3">
      <c r="A517" s="117">
        <f t="shared" si="513"/>
        <v>39</v>
      </c>
      <c r="B517" s="117">
        <v>11</v>
      </c>
      <c r="C517" s="117"/>
      <c r="D517" s="117" t="str">
        <f t="shared" ca="1" si="509"/>
        <v/>
      </c>
      <c r="E517" s="117" t="str">
        <f t="shared" ca="1" si="510"/>
        <v/>
      </c>
      <c r="F517" s="117" t="str">
        <f t="shared" ca="1" si="511"/>
        <v xml:space="preserve"> </v>
      </c>
      <c r="G517" s="117">
        <v>486</v>
      </c>
      <c r="H517" s="122"/>
      <c r="I517" s="117">
        <f t="shared" ca="1" si="512"/>
        <v>0</v>
      </c>
    </row>
    <row r="518" spans="1:9" x14ac:dyDescent="0.3">
      <c r="A518" s="117">
        <f t="shared" si="513"/>
        <v>39</v>
      </c>
      <c r="B518" s="117">
        <v>12</v>
      </c>
      <c r="C518" s="117"/>
      <c r="D518" s="117" t="str">
        <f t="shared" ca="1" si="509"/>
        <v/>
      </c>
      <c r="E518" s="117" t="str">
        <f t="shared" ca="1" si="510"/>
        <v/>
      </c>
      <c r="F518" s="117" t="str">
        <f t="shared" ca="1" si="511"/>
        <v xml:space="preserve"> </v>
      </c>
      <c r="G518" s="117">
        <v>487</v>
      </c>
      <c r="H518" s="122"/>
      <c r="I518" s="117">
        <f t="shared" ca="1" si="512"/>
        <v>0</v>
      </c>
    </row>
    <row r="519" spans="1:9" x14ac:dyDescent="0.3">
      <c r="A519" s="117">
        <f t="shared" si="513"/>
        <v>39</v>
      </c>
      <c r="B519" s="117">
        <v>13</v>
      </c>
      <c r="C519" s="117"/>
      <c r="D519" s="117" t="str">
        <f t="shared" ca="1" si="509"/>
        <v/>
      </c>
      <c r="E519" s="117" t="str">
        <f t="shared" ca="1" si="510"/>
        <v/>
      </c>
      <c r="F519" s="117" t="str">
        <f t="shared" ca="1" si="511"/>
        <v xml:space="preserve"> </v>
      </c>
      <c r="G519" s="117">
        <v>488</v>
      </c>
      <c r="H519" s="122"/>
      <c r="I519" s="117">
        <f t="shared" ca="1" si="512"/>
        <v>0</v>
      </c>
    </row>
    <row r="520" spans="1:9" x14ac:dyDescent="0.3">
      <c r="A520" s="117">
        <f t="shared" si="513"/>
        <v>39</v>
      </c>
      <c r="B520" s="117">
        <v>14</v>
      </c>
      <c r="C520" s="117"/>
      <c r="D520" s="117" t="str">
        <f t="shared" ca="1" si="509"/>
        <v/>
      </c>
      <c r="E520" s="117" t="str">
        <f t="shared" ca="1" si="510"/>
        <v/>
      </c>
      <c r="F520" s="117" t="str">
        <f t="shared" ca="1" si="511"/>
        <v xml:space="preserve"> </v>
      </c>
      <c r="G520" s="117">
        <v>489</v>
      </c>
      <c r="H520" s="122"/>
      <c r="I520" s="117">
        <f t="shared" ca="1" si="512"/>
        <v>0</v>
      </c>
    </row>
    <row r="521" spans="1:9" x14ac:dyDescent="0.3">
      <c r="A521" s="117">
        <f t="shared" si="513"/>
        <v>39</v>
      </c>
      <c r="B521" s="117">
        <v>15</v>
      </c>
      <c r="C521" s="117"/>
      <c r="D521" s="117" t="str">
        <f t="shared" ca="1" si="509"/>
        <v/>
      </c>
      <c r="E521" s="117" t="str">
        <f t="shared" ca="1" si="510"/>
        <v/>
      </c>
      <c r="F521" s="117" t="str">
        <f t="shared" ca="1" si="511"/>
        <v xml:space="preserve"> </v>
      </c>
      <c r="G521" s="117">
        <v>490</v>
      </c>
      <c r="H521" s="122"/>
      <c r="I521" s="117">
        <f t="shared" ca="1" si="512"/>
        <v>0</v>
      </c>
    </row>
    <row r="522" spans="1:9" x14ac:dyDescent="0.3">
      <c r="A522" s="117">
        <f t="shared" si="513"/>
        <v>39</v>
      </c>
      <c r="B522" s="117">
        <v>16</v>
      </c>
      <c r="C522" s="117"/>
      <c r="D522" s="117" t="str">
        <f t="shared" ca="1" si="509"/>
        <v/>
      </c>
      <c r="E522" s="117" t="str">
        <f t="shared" ca="1" si="510"/>
        <v/>
      </c>
      <c r="F522" s="117" t="str">
        <f t="shared" ca="1" si="511"/>
        <v xml:space="preserve"> </v>
      </c>
      <c r="G522" s="117">
        <v>491</v>
      </c>
      <c r="H522" s="122"/>
      <c r="I522" s="117">
        <f t="shared" ca="1" si="512"/>
        <v>0</v>
      </c>
    </row>
    <row r="523" spans="1:9" x14ac:dyDescent="0.3">
      <c r="A523" s="117">
        <f t="shared" si="513"/>
        <v>39</v>
      </c>
      <c r="B523" s="117">
        <v>17</v>
      </c>
      <c r="C523" s="117"/>
      <c r="D523" s="117" t="str">
        <f t="shared" ca="1" si="509"/>
        <v/>
      </c>
      <c r="E523" s="117" t="str">
        <f t="shared" ca="1" si="510"/>
        <v/>
      </c>
      <c r="F523" s="117" t="str">
        <f t="shared" ca="1" si="511"/>
        <v xml:space="preserve"> </v>
      </c>
      <c r="G523" s="117">
        <v>492</v>
      </c>
      <c r="H523" s="122"/>
      <c r="I523" s="117">
        <f t="shared" ca="1" si="512"/>
        <v>0</v>
      </c>
    </row>
    <row r="524" spans="1:9" x14ac:dyDescent="0.3">
      <c r="A524" s="117">
        <f t="shared" si="513"/>
        <v>39</v>
      </c>
      <c r="B524" s="117">
        <v>18</v>
      </c>
      <c r="C524" s="117"/>
      <c r="D524" s="117" t="str">
        <f t="shared" ca="1" si="509"/>
        <v/>
      </c>
      <c r="E524" s="117" t="str">
        <f t="shared" ca="1" si="510"/>
        <v/>
      </c>
      <c r="F524" s="117" t="str">
        <f t="shared" ca="1" si="511"/>
        <v xml:space="preserve"> </v>
      </c>
      <c r="G524" s="117">
        <v>493</v>
      </c>
      <c r="H524" s="122"/>
      <c r="I524" s="117">
        <f t="shared" ca="1" si="512"/>
        <v>0</v>
      </c>
    </row>
    <row r="525" spans="1:9" x14ac:dyDescent="0.3">
      <c r="A525" s="117">
        <f t="shared" si="513"/>
        <v>39</v>
      </c>
      <c r="B525" s="117">
        <v>19</v>
      </c>
      <c r="C525" s="117"/>
      <c r="D525" s="117" t="str">
        <f t="shared" ca="1" si="509"/>
        <v/>
      </c>
      <c r="E525" s="117" t="str">
        <f t="shared" ca="1" si="510"/>
        <v/>
      </c>
      <c r="F525" s="117" t="str">
        <f t="shared" ca="1" si="511"/>
        <v xml:space="preserve"> </v>
      </c>
      <c r="G525" s="117">
        <v>494</v>
      </c>
      <c r="H525" s="122"/>
      <c r="I525" s="117">
        <f t="shared" ca="1" si="512"/>
        <v>0</v>
      </c>
    </row>
    <row r="526" spans="1:9" x14ac:dyDescent="0.3">
      <c r="A526" s="117">
        <f t="shared" si="513"/>
        <v>39</v>
      </c>
      <c r="B526" s="117">
        <v>20</v>
      </c>
      <c r="C526" s="117"/>
      <c r="D526" s="117" t="str">
        <f t="shared" ca="1" si="509"/>
        <v/>
      </c>
      <c r="E526" s="117" t="str">
        <f t="shared" ca="1" si="510"/>
        <v/>
      </c>
      <c r="F526" s="117" t="str">
        <f t="shared" ca="1" si="511"/>
        <v xml:space="preserve"> </v>
      </c>
      <c r="G526" s="117">
        <v>495</v>
      </c>
      <c r="H526" s="122"/>
      <c r="I526" s="117">
        <f t="shared" ca="1" si="512"/>
        <v>0</v>
      </c>
    </row>
    <row r="527" spans="1:9" x14ac:dyDescent="0.3">
      <c r="A527" s="117">
        <f t="shared" si="513"/>
        <v>39</v>
      </c>
      <c r="B527" s="117">
        <v>21</v>
      </c>
      <c r="C527" s="117"/>
      <c r="D527" s="117" t="str">
        <f t="shared" ca="1" si="509"/>
        <v/>
      </c>
      <c r="E527" s="117" t="str">
        <f t="shared" ca="1" si="510"/>
        <v/>
      </c>
      <c r="F527" s="117" t="str">
        <f t="shared" ca="1" si="511"/>
        <v xml:space="preserve"> </v>
      </c>
      <c r="G527" s="117">
        <v>496</v>
      </c>
      <c r="H527" s="122"/>
      <c r="I527" s="117">
        <f t="shared" ca="1" si="512"/>
        <v>0</v>
      </c>
    </row>
    <row r="528" spans="1:9" x14ac:dyDescent="0.3">
      <c r="A528" s="117">
        <f t="shared" si="513"/>
        <v>39</v>
      </c>
      <c r="B528" s="117">
        <v>22</v>
      </c>
      <c r="C528" s="117"/>
      <c r="D528" s="117" t="str">
        <f t="shared" ca="1" si="509"/>
        <v/>
      </c>
      <c r="E528" s="117" t="str">
        <f t="shared" ca="1" si="510"/>
        <v/>
      </c>
      <c r="F528" s="117" t="str">
        <f t="shared" ca="1" si="511"/>
        <v xml:space="preserve"> </v>
      </c>
      <c r="G528" s="117">
        <v>497</v>
      </c>
      <c r="H528" s="122"/>
      <c r="I528" s="117">
        <f t="shared" ca="1" si="512"/>
        <v>0</v>
      </c>
    </row>
    <row r="529" spans="1:9" x14ac:dyDescent="0.3">
      <c r="A529" s="117">
        <f t="shared" si="513"/>
        <v>39</v>
      </c>
      <c r="B529" s="117">
        <v>23</v>
      </c>
      <c r="C529" s="117"/>
      <c r="D529" s="117" t="str">
        <f t="shared" ca="1" si="509"/>
        <v/>
      </c>
      <c r="E529" s="117" t="str">
        <f t="shared" ca="1" si="510"/>
        <v/>
      </c>
      <c r="F529" s="117" t="str">
        <f t="shared" ca="1" si="511"/>
        <v xml:space="preserve"> </v>
      </c>
      <c r="G529" s="117">
        <v>498</v>
      </c>
      <c r="H529" s="122"/>
      <c r="I529" s="117">
        <f t="shared" ca="1" si="512"/>
        <v>0</v>
      </c>
    </row>
    <row r="530" spans="1:9" x14ac:dyDescent="0.3">
      <c r="A530" s="117">
        <f t="shared" si="513"/>
        <v>39</v>
      </c>
      <c r="B530" s="117">
        <v>24</v>
      </c>
      <c r="C530" s="117"/>
      <c r="D530" s="117" t="str">
        <f t="shared" ca="1" si="509"/>
        <v/>
      </c>
      <c r="E530" s="117" t="str">
        <f t="shared" ca="1" si="510"/>
        <v/>
      </c>
      <c r="F530" s="117" t="str">
        <f t="shared" ca="1" si="511"/>
        <v xml:space="preserve"> </v>
      </c>
      <c r="G530" s="117">
        <v>499</v>
      </c>
      <c r="H530" s="122"/>
      <c r="I530" s="117">
        <f t="shared" ca="1" si="512"/>
        <v>0</v>
      </c>
    </row>
    <row r="531" spans="1:9" x14ac:dyDescent="0.3">
      <c r="A531" s="117">
        <f t="shared" si="513"/>
        <v>39</v>
      </c>
      <c r="B531" s="117">
        <v>25</v>
      </c>
      <c r="C531" s="117"/>
      <c r="D531" s="117" t="str">
        <f t="shared" ca="1" si="509"/>
        <v/>
      </c>
      <c r="E531" s="117" t="str">
        <f t="shared" ca="1" si="510"/>
        <v/>
      </c>
      <c r="F531" s="117" t="str">
        <f t="shared" ca="1" si="511"/>
        <v xml:space="preserve"> </v>
      </c>
      <c r="G531" s="117">
        <v>500</v>
      </c>
      <c r="H531" s="122"/>
      <c r="I531" s="117">
        <f t="shared" ca="1" si="512"/>
        <v>0</v>
      </c>
    </row>
  </sheetData>
  <mergeCells count="21">
    <mergeCell ref="B2:AO2"/>
    <mergeCell ref="AJ4:AK4"/>
    <mergeCell ref="AL4:AM4"/>
    <mergeCell ref="AN4:AO4"/>
    <mergeCell ref="D4:E4"/>
    <mergeCell ref="F4:G4"/>
    <mergeCell ref="H4:I4"/>
    <mergeCell ref="J4:K4"/>
    <mergeCell ref="L4:M4"/>
    <mergeCell ref="X4:Y4"/>
    <mergeCell ref="Z4:AA4"/>
    <mergeCell ref="AB4:AC4"/>
    <mergeCell ref="AD4:AE4"/>
    <mergeCell ref="AF4:AG4"/>
    <mergeCell ref="AH4:AI4"/>
    <mergeCell ref="B4:C4"/>
    <mergeCell ref="N4:O4"/>
    <mergeCell ref="P4:Q4"/>
    <mergeCell ref="R4:S4"/>
    <mergeCell ref="T4:U4"/>
    <mergeCell ref="V4:W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B2:H178"/>
  <sheetViews>
    <sheetView zoomScaleNormal="100" workbookViewId="0"/>
  </sheetViews>
  <sheetFormatPr defaultRowHeight="14.4" x14ac:dyDescent="0.3"/>
  <cols>
    <col min="2" max="2" width="61.109375" customWidth="1"/>
    <col min="3" max="3" width="40.109375" customWidth="1"/>
    <col min="4" max="4" width="32.5546875" customWidth="1"/>
    <col min="5" max="5" width="59.33203125" customWidth="1"/>
    <col min="6" max="6" width="32.109375" customWidth="1"/>
    <col min="10" max="10" width="32.44140625" bestFit="1" customWidth="1"/>
  </cols>
  <sheetData>
    <row r="2" spans="2:5" ht="21" x14ac:dyDescent="0.4">
      <c r="B2" s="69" t="s">
        <v>88</v>
      </c>
    </row>
    <row r="3" spans="2:5" x14ac:dyDescent="0.3">
      <c r="B3" s="71" t="s">
        <v>21</v>
      </c>
    </row>
    <row r="4" spans="2:5" x14ac:dyDescent="0.3">
      <c r="B4" s="70" t="s">
        <v>199</v>
      </c>
      <c r="C4" t="s">
        <v>83</v>
      </c>
      <c r="E4" s="280" t="s">
        <v>238</v>
      </c>
    </row>
    <row r="5" spans="2:5" x14ac:dyDescent="0.3">
      <c r="B5" s="70" t="s">
        <v>202</v>
      </c>
      <c r="C5" t="s">
        <v>84</v>
      </c>
      <c r="E5" s="280"/>
    </row>
    <row r="6" spans="2:5" x14ac:dyDescent="0.3">
      <c r="B6" s="70" t="s">
        <v>200</v>
      </c>
      <c r="C6" t="s">
        <v>85</v>
      </c>
      <c r="E6" s="280"/>
    </row>
    <row r="7" spans="2:5" x14ac:dyDescent="0.3">
      <c r="B7" s="70" t="s">
        <v>201</v>
      </c>
      <c r="C7" t="s">
        <v>86</v>
      </c>
      <c r="E7" s="280"/>
    </row>
    <row r="8" spans="2:5" x14ac:dyDescent="0.3">
      <c r="B8" s="68" t="s">
        <v>198</v>
      </c>
      <c r="C8" t="s">
        <v>87</v>
      </c>
      <c r="E8" s="280"/>
    </row>
    <row r="9" spans="2:5" x14ac:dyDescent="0.3">
      <c r="B9" s="68" t="s">
        <v>273</v>
      </c>
      <c r="C9" t="s">
        <v>197</v>
      </c>
      <c r="E9" s="73" t="s">
        <v>272</v>
      </c>
    </row>
    <row r="10" spans="2:5" x14ac:dyDescent="0.3">
      <c r="B10" s="68"/>
    </row>
    <row r="11" spans="2:5" x14ac:dyDescent="0.3">
      <c r="B11" s="71" t="s">
        <v>203</v>
      </c>
    </row>
    <row r="12" spans="2:5" ht="15" customHeight="1" x14ac:dyDescent="0.3">
      <c r="B12" s="70" t="s">
        <v>204</v>
      </c>
      <c r="C12" t="s">
        <v>212</v>
      </c>
      <c r="E12" s="280" t="s">
        <v>239</v>
      </c>
    </row>
    <row r="13" spans="2:5" x14ac:dyDescent="0.3">
      <c r="B13" s="70" t="s">
        <v>205</v>
      </c>
      <c r="C13" t="s">
        <v>211</v>
      </c>
      <c r="E13" s="280"/>
    </row>
    <row r="14" spans="2:5" x14ac:dyDescent="0.3">
      <c r="B14" t="s">
        <v>206</v>
      </c>
      <c r="C14" t="s">
        <v>90</v>
      </c>
      <c r="E14" s="280"/>
    </row>
    <row r="15" spans="2:5" x14ac:dyDescent="0.3">
      <c r="B15" t="s">
        <v>236</v>
      </c>
      <c r="C15" t="s">
        <v>237</v>
      </c>
      <c r="E15" s="280"/>
    </row>
    <row r="16" spans="2:5" x14ac:dyDescent="0.3">
      <c r="B16" t="s">
        <v>291</v>
      </c>
      <c r="C16" t="s">
        <v>293</v>
      </c>
      <c r="E16" s="73"/>
    </row>
    <row r="17" spans="2:5" x14ac:dyDescent="0.3">
      <c r="B17" t="s">
        <v>292</v>
      </c>
      <c r="C17" t="s">
        <v>294</v>
      </c>
      <c r="E17" s="73"/>
    </row>
    <row r="18" spans="2:5" x14ac:dyDescent="0.3">
      <c r="B18" t="s">
        <v>218</v>
      </c>
      <c r="C18" t="s">
        <v>210</v>
      </c>
      <c r="E18" s="280" t="s">
        <v>240</v>
      </c>
    </row>
    <row r="19" spans="2:5" x14ac:dyDescent="0.3">
      <c r="B19" t="s">
        <v>219</v>
      </c>
      <c r="C19" t="s">
        <v>209</v>
      </c>
      <c r="E19" s="280"/>
    </row>
    <row r="21" spans="2:5" x14ac:dyDescent="0.3">
      <c r="B21" s="1" t="s">
        <v>221</v>
      </c>
    </row>
    <row r="22" spans="2:5" x14ac:dyDescent="0.3">
      <c r="B22" t="s">
        <v>208</v>
      </c>
      <c r="C22" t="s">
        <v>111</v>
      </c>
      <c r="E22" s="282" t="s">
        <v>241</v>
      </c>
    </row>
    <row r="23" spans="2:5" x14ac:dyDescent="0.3">
      <c r="B23" t="s">
        <v>207</v>
      </c>
      <c r="C23" t="s">
        <v>449</v>
      </c>
      <c r="E23" s="282"/>
    </row>
    <row r="24" spans="2:5" x14ac:dyDescent="0.3">
      <c r="B24" t="s">
        <v>253</v>
      </c>
      <c r="C24" t="s">
        <v>69</v>
      </c>
      <c r="E24" t="s">
        <v>257</v>
      </c>
    </row>
    <row r="26" spans="2:5" x14ac:dyDescent="0.3">
      <c r="B26" s="1" t="s">
        <v>220</v>
      </c>
    </row>
    <row r="27" spans="2:5" ht="15" customHeight="1" x14ac:dyDescent="0.3">
      <c r="B27" t="s">
        <v>213</v>
      </c>
      <c r="C27" t="s">
        <v>185</v>
      </c>
      <c r="E27" s="280" t="s">
        <v>244</v>
      </c>
    </row>
    <row r="28" spans="2:5" x14ac:dyDescent="0.3">
      <c r="B28" t="s">
        <v>214</v>
      </c>
      <c r="C28" t="s">
        <v>188</v>
      </c>
      <c r="E28" s="280"/>
    </row>
    <row r="29" spans="2:5" x14ac:dyDescent="0.3">
      <c r="B29" t="s">
        <v>215</v>
      </c>
      <c r="C29" t="s">
        <v>187</v>
      </c>
      <c r="E29" s="280"/>
    </row>
    <row r="30" spans="2:5" x14ac:dyDescent="0.3">
      <c r="B30" t="s">
        <v>217</v>
      </c>
      <c r="C30" t="s">
        <v>189</v>
      </c>
      <c r="E30" s="280"/>
    </row>
    <row r="31" spans="2:5" x14ac:dyDescent="0.3">
      <c r="B31" t="s">
        <v>216</v>
      </c>
      <c r="C31" t="s">
        <v>186</v>
      </c>
      <c r="E31" t="s">
        <v>242</v>
      </c>
    </row>
    <row r="32" spans="2:5" x14ac:dyDescent="0.3">
      <c r="B32" t="s">
        <v>222</v>
      </c>
      <c r="C32" t="s">
        <v>192</v>
      </c>
      <c r="E32" t="s">
        <v>245</v>
      </c>
    </row>
    <row r="33" spans="2:8" x14ac:dyDescent="0.3">
      <c r="B33" t="s">
        <v>224</v>
      </c>
      <c r="C33" t="s">
        <v>184</v>
      </c>
      <c r="E33" t="s">
        <v>243</v>
      </c>
    </row>
    <row r="34" spans="2:8" x14ac:dyDescent="0.3">
      <c r="B34" t="s">
        <v>223</v>
      </c>
      <c r="C34" t="s">
        <v>193</v>
      </c>
      <c r="E34" s="280" t="s">
        <v>246</v>
      </c>
    </row>
    <row r="35" spans="2:8" x14ac:dyDescent="0.3">
      <c r="B35" t="s">
        <v>226</v>
      </c>
      <c r="C35" t="s">
        <v>225</v>
      </c>
      <c r="E35" s="280"/>
    </row>
    <row r="37" spans="2:8" x14ac:dyDescent="0.3">
      <c r="B37" s="1" t="s">
        <v>227</v>
      </c>
    </row>
    <row r="38" spans="2:8" x14ac:dyDescent="0.3">
      <c r="B38" t="s">
        <v>232</v>
      </c>
      <c r="C38" t="s">
        <v>96</v>
      </c>
      <c r="E38" t="s">
        <v>247</v>
      </c>
    </row>
    <row r="39" spans="2:8" x14ac:dyDescent="0.3">
      <c r="B39" t="s">
        <v>228</v>
      </c>
      <c r="C39" t="s">
        <v>95</v>
      </c>
      <c r="E39" s="281" t="s">
        <v>248</v>
      </c>
    </row>
    <row r="40" spans="2:8" x14ac:dyDescent="0.3">
      <c r="B40" t="s">
        <v>229</v>
      </c>
      <c r="C40" t="s">
        <v>106</v>
      </c>
      <c r="E40" s="281"/>
    </row>
    <row r="41" spans="2:8" x14ac:dyDescent="0.3">
      <c r="B41" t="s">
        <v>230</v>
      </c>
      <c r="C41" t="s">
        <v>138</v>
      </c>
      <c r="E41" s="281"/>
    </row>
    <row r="42" spans="2:8" x14ac:dyDescent="0.3">
      <c r="B42" t="s">
        <v>233</v>
      </c>
      <c r="C42" t="s">
        <v>137</v>
      </c>
      <c r="E42" s="281"/>
    </row>
    <row r="43" spans="2:8" x14ac:dyDescent="0.3">
      <c r="B43" t="s">
        <v>234</v>
      </c>
      <c r="C43" t="s">
        <v>94</v>
      </c>
      <c r="E43" s="72" t="s">
        <v>249</v>
      </c>
    </row>
    <row r="44" spans="2:8" x14ac:dyDescent="0.3">
      <c r="B44" t="s">
        <v>235</v>
      </c>
      <c r="C44" t="str">
        <f>CONCATENATE("Pokud chcete přidat další soutěžící, upravte Počet soutěžících v buňce ",ADDRESS(ROW('Přihláška č. 1'!D6),COLUMN('Přihláška č. 1'!D6),4),".")</f>
        <v>Pokud chcete přidat další soutěžící, upravte Počet soutěžících v buňce D6.</v>
      </c>
      <c r="E44" t="s">
        <v>250</v>
      </c>
    </row>
    <row r="46" spans="2:8" x14ac:dyDescent="0.3">
      <c r="B46" s="1" t="s">
        <v>254</v>
      </c>
      <c r="H46" s="1"/>
    </row>
    <row r="47" spans="2:8" x14ac:dyDescent="0.3">
      <c r="B47" t="s">
        <v>256</v>
      </c>
      <c r="C47" s="109" t="s">
        <v>284</v>
      </c>
      <c r="E47" t="s">
        <v>255</v>
      </c>
      <c r="H47" s="1"/>
    </row>
    <row r="48" spans="2:8" x14ac:dyDescent="0.3">
      <c r="H48" s="1"/>
    </row>
    <row r="49" spans="2:8" x14ac:dyDescent="0.3">
      <c r="B49" s="1" t="s">
        <v>122</v>
      </c>
      <c r="H49" s="1"/>
    </row>
    <row r="50" spans="2:8" x14ac:dyDescent="0.3">
      <c r="B50" t="s">
        <v>274</v>
      </c>
      <c r="C50" t="s">
        <v>290</v>
      </c>
      <c r="E50" t="s">
        <v>277</v>
      </c>
      <c r="H50" s="1"/>
    </row>
    <row r="51" spans="2:8" x14ac:dyDescent="0.3">
      <c r="B51" t="s">
        <v>275</v>
      </c>
      <c r="C51" t="s">
        <v>125</v>
      </c>
      <c r="E51" t="s">
        <v>278</v>
      </c>
      <c r="H51" s="1"/>
    </row>
    <row r="52" spans="2:8" x14ac:dyDescent="0.3">
      <c r="B52" t="s">
        <v>276</v>
      </c>
      <c r="C52" t="s">
        <v>123</v>
      </c>
      <c r="E52" t="s">
        <v>279</v>
      </c>
      <c r="H52" s="1"/>
    </row>
    <row r="53" spans="2:8" x14ac:dyDescent="0.3">
      <c r="H53" s="1"/>
    </row>
    <row r="54" spans="2:8" x14ac:dyDescent="0.3">
      <c r="H54" s="1"/>
    </row>
    <row r="55" spans="2:8" ht="21" x14ac:dyDescent="0.4">
      <c r="B55" s="69" t="s">
        <v>89</v>
      </c>
      <c r="H55" s="1"/>
    </row>
    <row r="56" spans="2:8" x14ac:dyDescent="0.3">
      <c r="B56" t="s">
        <v>74</v>
      </c>
      <c r="H56" s="1"/>
    </row>
    <row r="57" spans="2:8" x14ac:dyDescent="0.3">
      <c r="B57" t="s">
        <v>73</v>
      </c>
      <c r="C57" t="s">
        <v>259</v>
      </c>
      <c r="H57" s="1"/>
    </row>
    <row r="58" spans="2:8" ht="115.2" x14ac:dyDescent="0.3">
      <c r="B58" t="s">
        <v>75</v>
      </c>
      <c r="C58" s="59" t="s">
        <v>127</v>
      </c>
      <c r="H58" s="1"/>
    </row>
    <row r="59" spans="2:8" ht="144" x14ac:dyDescent="0.3">
      <c r="B59" t="s">
        <v>76</v>
      </c>
      <c r="C59" s="59" t="s">
        <v>126</v>
      </c>
      <c r="H59" s="1"/>
    </row>
    <row r="60" spans="2:8" x14ac:dyDescent="0.3">
      <c r="B60" t="s">
        <v>77</v>
      </c>
      <c r="C60" t="s">
        <v>80</v>
      </c>
      <c r="H60" s="1"/>
    </row>
    <row r="61" spans="2:8" x14ac:dyDescent="0.3">
      <c r="B61" t="s">
        <v>78</v>
      </c>
      <c r="C61" t="s">
        <v>79</v>
      </c>
      <c r="H61" s="1"/>
    </row>
    <row r="62" spans="2:8" x14ac:dyDescent="0.3">
      <c r="B62" t="s">
        <v>81</v>
      </c>
      <c r="C62" t="s">
        <v>82</v>
      </c>
      <c r="H62" s="1"/>
    </row>
    <row r="63" spans="2:8" x14ac:dyDescent="0.3">
      <c r="B63" t="s">
        <v>92</v>
      </c>
      <c r="C63" t="s">
        <v>91</v>
      </c>
      <c r="H63" s="1"/>
    </row>
    <row r="64" spans="2:8" x14ac:dyDescent="0.3">
      <c r="B64" t="s">
        <v>93</v>
      </c>
      <c r="C64" t="s">
        <v>258</v>
      </c>
      <c r="H64" s="1"/>
    </row>
    <row r="65" spans="2:8" ht="86.4" x14ac:dyDescent="0.3">
      <c r="B65" t="s">
        <v>102</v>
      </c>
      <c r="C65" s="59" t="s">
        <v>191</v>
      </c>
      <c r="H65" s="1"/>
    </row>
    <row r="66" spans="2:8" ht="43.2" x14ac:dyDescent="0.3">
      <c r="B66" s="59" t="s">
        <v>135</v>
      </c>
      <c r="C66" s="59" t="s">
        <v>136</v>
      </c>
      <c r="H66" s="1"/>
    </row>
    <row r="67" spans="2:8" ht="43.2" x14ac:dyDescent="0.3">
      <c r="B67" s="59" t="s">
        <v>135</v>
      </c>
      <c r="C67" s="59" t="s">
        <v>136</v>
      </c>
      <c r="H67" s="1"/>
    </row>
    <row r="68" spans="2:8" x14ac:dyDescent="0.3">
      <c r="B68" s="59"/>
      <c r="C68" s="59"/>
      <c r="H68" s="1"/>
    </row>
    <row r="69" spans="2:8" x14ac:dyDescent="0.3">
      <c r="H69" s="1"/>
    </row>
    <row r="70" spans="2:8" ht="15" thickBot="1" x14ac:dyDescent="0.35">
      <c r="H70" s="1"/>
    </row>
    <row r="71" spans="2:8" ht="23.4" x14ac:dyDescent="0.45">
      <c r="B71" s="101" t="s">
        <v>456</v>
      </c>
      <c r="C71" s="112"/>
      <c r="D71" s="112"/>
      <c r="E71" s="102"/>
    </row>
    <row r="72" spans="2:8" x14ac:dyDescent="0.3">
      <c r="B72" s="103" t="s">
        <v>280</v>
      </c>
      <c r="C72" s="100">
        <f>den_konaní_rocniku-16</f>
        <v>45723</v>
      </c>
      <c r="D72" s="99"/>
      <c r="E72" s="104" t="s">
        <v>25</v>
      </c>
    </row>
    <row r="73" spans="2:8" x14ac:dyDescent="0.3">
      <c r="B73" s="103" t="s">
        <v>252</v>
      </c>
      <c r="C73" s="162">
        <v>130</v>
      </c>
      <c r="D73" s="99"/>
      <c r="E73" s="104" t="s">
        <v>27</v>
      </c>
    </row>
    <row r="74" spans="2:8" x14ac:dyDescent="0.3">
      <c r="B74" s="103" t="s">
        <v>231</v>
      </c>
      <c r="C74" s="163">
        <v>2025</v>
      </c>
      <c r="D74" s="99"/>
      <c r="E74" s="104" t="s">
        <v>119</v>
      </c>
    </row>
    <row r="75" spans="2:8" x14ac:dyDescent="0.3">
      <c r="B75" s="103" t="s">
        <v>281</v>
      </c>
      <c r="C75" s="164">
        <v>45739</v>
      </c>
      <c r="D75" s="99"/>
      <c r="E75" s="104" t="s">
        <v>99</v>
      </c>
    </row>
    <row r="76" spans="2:8" ht="15" thickBot="1" x14ac:dyDescent="0.35">
      <c r="B76" s="105" t="s">
        <v>282</v>
      </c>
      <c r="C76" s="106">
        <f ca="1">TODAY()</f>
        <v>45663</v>
      </c>
      <c r="D76" s="107"/>
      <c r="E76" s="108" t="s">
        <v>108</v>
      </c>
    </row>
    <row r="77" spans="2:8" ht="15" thickBot="1" x14ac:dyDescent="0.35">
      <c r="F77" s="1"/>
    </row>
    <row r="78" spans="2:8" ht="15" thickBot="1" x14ac:dyDescent="0.35">
      <c r="B78" s="77" t="s">
        <v>107</v>
      </c>
      <c r="C78" s="78" t="s">
        <v>39</v>
      </c>
      <c r="D78" s="79" t="s">
        <v>40</v>
      </c>
    </row>
    <row r="79" spans="2:8" x14ac:dyDescent="0.3">
      <c r="B79" s="11" t="s">
        <v>29</v>
      </c>
      <c r="C79">
        <v>0</v>
      </c>
      <c r="D79" s="5">
        <v>8</v>
      </c>
    </row>
    <row r="80" spans="2:8" x14ac:dyDescent="0.3">
      <c r="B80" s="11" t="s">
        <v>30</v>
      </c>
      <c r="C80">
        <v>8</v>
      </c>
      <c r="D80" s="5">
        <v>12</v>
      </c>
    </row>
    <row r="81" spans="2:5" x14ac:dyDescent="0.3">
      <c r="B81" s="11" t="s">
        <v>31</v>
      </c>
      <c r="C81">
        <v>12</v>
      </c>
      <c r="D81" s="5">
        <v>15</v>
      </c>
    </row>
    <row r="82" spans="2:5" ht="15" thickBot="1" x14ac:dyDescent="0.35">
      <c r="B82" s="12" t="s">
        <v>32</v>
      </c>
      <c r="C82" s="13">
        <v>15</v>
      </c>
      <c r="D82" s="7">
        <v>100</v>
      </c>
    </row>
    <row r="83" spans="2:5" ht="15" thickBot="1" x14ac:dyDescent="0.35"/>
    <row r="84" spans="2:5" ht="15" thickBot="1" x14ac:dyDescent="0.35">
      <c r="B84" s="138" t="s">
        <v>1</v>
      </c>
      <c r="C84" s="139" t="s">
        <v>39</v>
      </c>
      <c r="D84" s="4" t="s">
        <v>40</v>
      </c>
    </row>
    <row r="85" spans="2:5" x14ac:dyDescent="0.3">
      <c r="B85" s="85" t="s">
        <v>33</v>
      </c>
      <c r="C85" s="139">
        <v>1</v>
      </c>
      <c r="D85" s="4">
        <v>1</v>
      </c>
      <c r="E85" t="s">
        <v>466</v>
      </c>
    </row>
    <row r="86" spans="2:5" x14ac:dyDescent="0.3">
      <c r="B86" s="11" t="s">
        <v>34</v>
      </c>
      <c r="C86">
        <v>2</v>
      </c>
      <c r="D86" s="5">
        <v>3</v>
      </c>
    </row>
    <row r="87" spans="2:5" x14ac:dyDescent="0.3">
      <c r="B87" s="11" t="s">
        <v>35</v>
      </c>
      <c r="C87">
        <v>4</v>
      </c>
      <c r="D87" s="5">
        <v>7</v>
      </c>
    </row>
    <row r="88" spans="2:5" x14ac:dyDescent="0.3">
      <c r="B88" s="11" t="s">
        <v>36</v>
      </c>
      <c r="C88">
        <v>8</v>
      </c>
      <c r="D88" s="5">
        <v>25</v>
      </c>
    </row>
    <row r="89" spans="2:5" x14ac:dyDescent="0.3">
      <c r="B89" s="11" t="s">
        <v>37</v>
      </c>
      <c r="C89">
        <v>1</v>
      </c>
      <c r="D89" s="5">
        <v>1</v>
      </c>
    </row>
    <row r="90" spans="2:5" x14ac:dyDescent="0.3">
      <c r="B90" s="11" t="s">
        <v>110</v>
      </c>
      <c r="C90">
        <v>2</v>
      </c>
      <c r="D90" s="5">
        <v>3</v>
      </c>
    </row>
    <row r="91" spans="2:5" x14ac:dyDescent="0.3">
      <c r="B91" s="11"/>
      <c r="D91" s="5"/>
    </row>
    <row r="92" spans="2:5" x14ac:dyDescent="0.3">
      <c r="B92" s="11"/>
      <c r="D92" s="5"/>
    </row>
    <row r="93" spans="2:5" x14ac:dyDescent="0.3">
      <c r="B93" s="11"/>
      <c r="D93" s="5"/>
    </row>
    <row r="94" spans="2:5" x14ac:dyDescent="0.3">
      <c r="B94" s="11"/>
      <c r="D94" s="5"/>
    </row>
    <row r="95" spans="2:5" x14ac:dyDescent="0.3">
      <c r="B95" s="11"/>
      <c r="D95" s="5"/>
    </row>
    <row r="96" spans="2:5" ht="15" thickBot="1" x14ac:dyDescent="0.35">
      <c r="B96" s="12"/>
      <c r="C96" s="6"/>
      <c r="D96" s="7"/>
    </row>
    <row r="97" spans="2:5" ht="15" thickBot="1" x14ac:dyDescent="0.35"/>
    <row r="98" spans="2:5" ht="15" thickBot="1" x14ac:dyDescent="0.35">
      <c r="B98" s="138" t="s">
        <v>38</v>
      </c>
      <c r="C98" s="139" t="s">
        <v>39</v>
      </c>
      <c r="D98" s="4" t="s">
        <v>40</v>
      </c>
    </row>
    <row r="99" spans="2:5" x14ac:dyDescent="0.3">
      <c r="B99" s="85" t="str">
        <f t="shared" ref="B99:B104" si="0">B85</f>
        <v>SÓLO</v>
      </c>
      <c r="C99" s="140">
        <v>8.6805555555555551E-4</v>
      </c>
      <c r="D99" s="141">
        <v>1.3888888888888889E-3</v>
      </c>
      <c r="E99" t="s">
        <v>466</v>
      </c>
    </row>
    <row r="100" spans="2:5" x14ac:dyDescent="0.3">
      <c r="B100" s="11" t="str">
        <f t="shared" si="0"/>
        <v>DUO/TRIO</v>
      </c>
      <c r="C100" s="137">
        <v>8.6805555555555551E-4</v>
      </c>
      <c r="D100" s="8">
        <v>1.3888888888888889E-3</v>
      </c>
    </row>
    <row r="101" spans="2:5" x14ac:dyDescent="0.3">
      <c r="B101" s="11" t="str">
        <f t="shared" si="0"/>
        <v>MINIFORMACE</v>
      </c>
      <c r="C101" s="137">
        <v>8.6805555555555551E-4</v>
      </c>
      <c r="D101" s="8">
        <v>2.0833333333333333E-3</v>
      </c>
    </row>
    <row r="102" spans="2:5" x14ac:dyDescent="0.3">
      <c r="B102" s="11" t="str">
        <f t="shared" si="0"/>
        <v>FORMACE</v>
      </c>
      <c r="C102" s="137">
        <v>1.3888888888888889E-3</v>
      </c>
      <c r="D102" s="8">
        <v>2.7777777777777779E-3</v>
      </c>
    </row>
    <row r="103" spans="2:5" x14ac:dyDescent="0.3">
      <c r="B103" s="11" t="str">
        <f t="shared" si="0"/>
        <v>2bat SÓLO</v>
      </c>
      <c r="C103" s="137">
        <v>8.6805555555555551E-4</v>
      </c>
      <c r="D103" s="8">
        <v>1.3888888888888889E-3</v>
      </c>
    </row>
    <row r="104" spans="2:5" x14ac:dyDescent="0.3">
      <c r="B104" s="11" t="str">
        <f t="shared" si="0"/>
        <v>2bat DUO/TRIO</v>
      </c>
      <c r="C104" s="137">
        <v>8.6805555555555551E-4</v>
      </c>
      <c r="D104" s="8">
        <v>1.3888888888888889E-3</v>
      </c>
    </row>
    <row r="105" spans="2:5" x14ac:dyDescent="0.3">
      <c r="B105" s="11"/>
      <c r="C105" s="137"/>
      <c r="D105" s="8"/>
    </row>
    <row r="106" spans="2:5" x14ac:dyDescent="0.3">
      <c r="B106" s="11"/>
      <c r="C106" s="137"/>
      <c r="D106" s="8"/>
    </row>
    <row r="107" spans="2:5" x14ac:dyDescent="0.3">
      <c r="B107" s="11"/>
      <c r="C107" s="137"/>
      <c r="D107" s="8"/>
    </row>
    <row r="108" spans="2:5" x14ac:dyDescent="0.3">
      <c r="B108" s="11"/>
      <c r="C108" s="137"/>
      <c r="D108" s="8"/>
    </row>
    <row r="109" spans="2:5" x14ac:dyDescent="0.3">
      <c r="B109" s="11"/>
      <c r="C109" s="137"/>
      <c r="D109" s="8"/>
    </row>
    <row r="110" spans="2:5" ht="15" thickBot="1" x14ac:dyDescent="0.35">
      <c r="B110" s="12"/>
      <c r="C110" s="9"/>
      <c r="D110" s="10"/>
    </row>
    <row r="111" spans="2:5" ht="15" thickBot="1" x14ac:dyDescent="0.35"/>
    <row r="112" spans="2:5" ht="15" thickBot="1" x14ac:dyDescent="0.35">
      <c r="B112" s="138" t="s">
        <v>271</v>
      </c>
      <c r="C112" s="4"/>
    </row>
    <row r="113" spans="2:4" x14ac:dyDescent="0.3">
      <c r="B113" s="85" t="s">
        <v>33</v>
      </c>
      <c r="C113" s="4" t="s">
        <v>260</v>
      </c>
      <c r="D113" t="s">
        <v>466</v>
      </c>
    </row>
    <row r="114" spans="2:4" x14ac:dyDescent="0.3">
      <c r="B114" s="11" t="s">
        <v>34</v>
      </c>
      <c r="C114" s="5" t="s">
        <v>262</v>
      </c>
    </row>
    <row r="115" spans="2:4" x14ac:dyDescent="0.3">
      <c r="B115" s="11" t="s">
        <v>35</v>
      </c>
      <c r="C115" s="5" t="s">
        <v>263</v>
      </c>
    </row>
    <row r="116" spans="2:4" x14ac:dyDescent="0.3">
      <c r="B116" s="11" t="s">
        <v>36</v>
      </c>
      <c r="C116" s="5" t="s">
        <v>261</v>
      </c>
    </row>
    <row r="117" spans="2:4" x14ac:dyDescent="0.3">
      <c r="B117" s="11" t="s">
        <v>37</v>
      </c>
      <c r="C117" s="5" t="s">
        <v>264</v>
      </c>
    </row>
    <row r="118" spans="2:4" x14ac:dyDescent="0.3">
      <c r="B118" s="11" t="s">
        <v>110</v>
      </c>
      <c r="C118" s="5" t="s">
        <v>265</v>
      </c>
    </row>
    <row r="119" spans="2:4" x14ac:dyDescent="0.3">
      <c r="B119" s="11"/>
      <c r="C119" s="5"/>
    </row>
    <row r="120" spans="2:4" x14ac:dyDescent="0.3">
      <c r="B120" s="11"/>
      <c r="C120" s="5"/>
    </row>
    <row r="121" spans="2:4" x14ac:dyDescent="0.3">
      <c r="B121" s="11"/>
      <c r="C121" s="5"/>
    </row>
    <row r="122" spans="2:4" x14ac:dyDescent="0.3">
      <c r="B122" s="11"/>
      <c r="C122" s="5"/>
    </row>
    <row r="123" spans="2:4" x14ac:dyDescent="0.3">
      <c r="B123" s="11"/>
      <c r="C123" s="5"/>
    </row>
    <row r="124" spans="2:4" ht="15" thickBot="1" x14ac:dyDescent="0.35">
      <c r="B124" s="12"/>
      <c r="C124" s="7"/>
    </row>
    <row r="125" spans="2:4" ht="15" thickBot="1" x14ac:dyDescent="0.35"/>
    <row r="126" spans="2:4" ht="15" thickBot="1" x14ac:dyDescent="0.35">
      <c r="B126" s="77" t="s">
        <v>270</v>
      </c>
      <c r="C126" s="79"/>
    </row>
    <row r="127" spans="2:4" x14ac:dyDescent="0.3">
      <c r="B127" s="11" t="s">
        <v>29</v>
      </c>
      <c r="C127" s="5" t="s">
        <v>266</v>
      </c>
    </row>
    <row r="128" spans="2:4" x14ac:dyDescent="0.3">
      <c r="B128" s="11" t="s">
        <v>30</v>
      </c>
      <c r="C128" s="5" t="s">
        <v>267</v>
      </c>
    </row>
    <row r="129" spans="2:3" x14ac:dyDescent="0.3">
      <c r="B129" s="11" t="s">
        <v>31</v>
      </c>
      <c r="C129" s="5" t="s">
        <v>269</v>
      </c>
    </row>
    <row r="130" spans="2:3" ht="15" thickBot="1" x14ac:dyDescent="0.35">
      <c r="B130" s="12" t="s">
        <v>32</v>
      </c>
      <c r="C130" s="7" t="s">
        <v>268</v>
      </c>
    </row>
    <row r="131" spans="2:3" ht="15" thickBot="1" x14ac:dyDescent="0.35"/>
    <row r="132" spans="2:3" ht="15" thickBot="1" x14ac:dyDescent="0.35">
      <c r="B132" s="14" t="s">
        <v>97</v>
      </c>
    </row>
    <row r="133" spans="2:3" x14ac:dyDescent="0.3">
      <c r="B133" s="80" t="s">
        <v>72</v>
      </c>
    </row>
    <row r="134" spans="2:3" ht="15" thickBot="1" x14ac:dyDescent="0.35">
      <c r="B134" s="81" t="s">
        <v>98</v>
      </c>
    </row>
    <row r="135" spans="2:3" ht="15" thickBot="1" x14ac:dyDescent="0.35"/>
    <row r="136" spans="2:3" ht="15" thickBot="1" x14ac:dyDescent="0.35">
      <c r="B136" s="14" t="s">
        <v>103</v>
      </c>
    </row>
    <row r="137" spans="2:3" x14ac:dyDescent="0.3">
      <c r="B137" s="80" t="s">
        <v>104</v>
      </c>
    </row>
    <row r="138" spans="2:3" ht="15" thickBot="1" x14ac:dyDescent="0.35">
      <c r="B138" s="81" t="s">
        <v>105</v>
      </c>
    </row>
    <row r="139" spans="2:3" ht="15" thickBot="1" x14ac:dyDescent="0.35"/>
    <row r="140" spans="2:3" ht="15" thickBot="1" x14ac:dyDescent="0.35">
      <c r="B140" s="14" t="s">
        <v>121</v>
      </c>
    </row>
    <row r="141" spans="2:3" x14ac:dyDescent="0.3">
      <c r="B141" s="80" t="s">
        <v>130</v>
      </c>
    </row>
    <row r="142" spans="2:3" x14ac:dyDescent="0.3">
      <c r="B142" s="80" t="s">
        <v>131</v>
      </c>
    </row>
    <row r="143" spans="2:3" x14ac:dyDescent="0.3">
      <c r="B143" s="80" t="s">
        <v>133</v>
      </c>
    </row>
    <row r="144" spans="2:3" ht="15" thickBot="1" x14ac:dyDescent="0.35">
      <c r="B144" s="81" t="s">
        <v>134</v>
      </c>
    </row>
    <row r="145" spans="2:3" ht="15" thickBot="1" x14ac:dyDescent="0.35"/>
    <row r="146" spans="2:3" x14ac:dyDescent="0.3">
      <c r="B146" s="85" t="s">
        <v>194</v>
      </c>
      <c r="C146" s="4"/>
    </row>
    <row r="147" spans="2:3" x14ac:dyDescent="0.3">
      <c r="B147" s="2" t="s">
        <v>195</v>
      </c>
      <c r="C147" s="86">
        <v>14</v>
      </c>
    </row>
    <row r="148" spans="2:3" ht="15" thickBot="1" x14ac:dyDescent="0.35">
      <c r="B148" s="3" t="s">
        <v>196</v>
      </c>
      <c r="C148" s="87">
        <v>15</v>
      </c>
    </row>
    <row r="149" spans="2:3" ht="15" thickBot="1" x14ac:dyDescent="0.35"/>
    <row r="150" spans="2:3" ht="15" thickBot="1" x14ac:dyDescent="0.35">
      <c r="B150" s="84" t="s">
        <v>183</v>
      </c>
    </row>
    <row r="151" spans="2:3" x14ac:dyDescent="0.3">
      <c r="B151" s="82" t="s">
        <v>157</v>
      </c>
      <c r="C151" s="54"/>
    </row>
    <row r="152" spans="2:3" x14ac:dyDescent="0.3">
      <c r="B152" s="82" t="s">
        <v>158</v>
      </c>
    </row>
    <row r="153" spans="2:3" x14ac:dyDescent="0.3">
      <c r="B153" s="82" t="s">
        <v>159</v>
      </c>
    </row>
    <row r="154" spans="2:3" x14ac:dyDescent="0.3">
      <c r="B154" s="82" t="s">
        <v>160</v>
      </c>
    </row>
    <row r="155" spans="2:3" x14ac:dyDescent="0.3">
      <c r="B155" s="82" t="s">
        <v>161</v>
      </c>
    </row>
    <row r="156" spans="2:3" x14ac:dyDescent="0.3">
      <c r="B156" s="82" t="s">
        <v>162</v>
      </c>
    </row>
    <row r="157" spans="2:3" x14ac:dyDescent="0.3">
      <c r="B157" s="82" t="s">
        <v>163</v>
      </c>
    </row>
    <row r="158" spans="2:3" x14ac:dyDescent="0.3">
      <c r="B158" s="82" t="s">
        <v>164</v>
      </c>
    </row>
    <row r="159" spans="2:3" x14ac:dyDescent="0.3">
      <c r="B159" s="82" t="s">
        <v>165</v>
      </c>
    </row>
    <row r="160" spans="2:3" x14ac:dyDescent="0.3">
      <c r="B160" s="82" t="s">
        <v>166</v>
      </c>
    </row>
    <row r="161" spans="2:2" x14ac:dyDescent="0.3">
      <c r="B161" s="82" t="s">
        <v>167</v>
      </c>
    </row>
    <row r="162" spans="2:2" x14ac:dyDescent="0.3">
      <c r="B162" s="82" t="s">
        <v>168</v>
      </c>
    </row>
    <row r="163" spans="2:2" x14ac:dyDescent="0.3">
      <c r="B163" s="82" t="s">
        <v>169</v>
      </c>
    </row>
    <row r="164" spans="2:2" x14ac:dyDescent="0.3">
      <c r="B164" s="82" t="s">
        <v>170</v>
      </c>
    </row>
    <row r="165" spans="2:2" x14ac:dyDescent="0.3">
      <c r="B165" s="82" t="s">
        <v>171</v>
      </c>
    </row>
    <row r="166" spans="2:2" x14ac:dyDescent="0.3">
      <c r="B166" s="82" t="s">
        <v>172</v>
      </c>
    </row>
    <row r="167" spans="2:2" x14ac:dyDescent="0.3">
      <c r="B167" s="82" t="s">
        <v>173</v>
      </c>
    </row>
    <row r="168" spans="2:2" x14ac:dyDescent="0.3">
      <c r="B168" s="82" t="s">
        <v>174</v>
      </c>
    </row>
    <row r="169" spans="2:2" x14ac:dyDescent="0.3">
      <c r="B169" s="82" t="s">
        <v>175</v>
      </c>
    </row>
    <row r="170" spans="2:2" x14ac:dyDescent="0.3">
      <c r="B170" s="82" t="s">
        <v>176</v>
      </c>
    </row>
    <row r="171" spans="2:2" x14ac:dyDescent="0.3">
      <c r="B171" s="82" t="s">
        <v>177</v>
      </c>
    </row>
    <row r="172" spans="2:2" x14ac:dyDescent="0.3">
      <c r="B172" s="82" t="s">
        <v>178</v>
      </c>
    </row>
    <row r="173" spans="2:2" x14ac:dyDescent="0.3">
      <c r="B173" s="82" t="s">
        <v>179</v>
      </c>
    </row>
    <row r="174" spans="2:2" x14ac:dyDescent="0.3">
      <c r="B174" s="82" t="s">
        <v>180</v>
      </c>
    </row>
    <row r="175" spans="2:2" ht="15" thickBot="1" x14ac:dyDescent="0.35">
      <c r="B175" s="83" t="s">
        <v>181</v>
      </c>
    </row>
    <row r="176" spans="2:2" ht="15" thickBot="1" x14ac:dyDescent="0.35"/>
    <row r="177" spans="2:2" x14ac:dyDescent="0.3">
      <c r="B177" s="110" t="s">
        <v>287</v>
      </c>
    </row>
    <row r="178" spans="2:2" ht="15" thickBot="1" x14ac:dyDescent="0.35">
      <c r="B178" s="111" t="s">
        <v>288</v>
      </c>
    </row>
  </sheetData>
  <mergeCells count="7">
    <mergeCell ref="E34:E35"/>
    <mergeCell ref="E39:E42"/>
    <mergeCell ref="E4:E8"/>
    <mergeCell ref="E12:E15"/>
    <mergeCell ref="E18:E19"/>
    <mergeCell ref="E22:E23"/>
    <mergeCell ref="E27:E30"/>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2B59F-BDDD-46BB-B06B-E639B0A6A286}">
  <sheetPr codeName="List26">
    <tabColor rgb="FFFF0000"/>
  </sheetPr>
  <dimension ref="A1:E34"/>
  <sheetViews>
    <sheetView showGridLines="0" zoomScaleNormal="100" workbookViewId="0">
      <selection sqref="A1:D1"/>
    </sheetView>
  </sheetViews>
  <sheetFormatPr defaultColWidth="9.109375" defaultRowHeight="14.4" x14ac:dyDescent="0.3"/>
  <cols>
    <col min="1" max="1" width="1.44140625" style="15" customWidth="1"/>
    <col min="2" max="2" width="26.44140625" style="15" customWidth="1"/>
    <col min="3" max="3" width="33.5546875" style="15" customWidth="1"/>
    <col min="4" max="4" width="35.6640625" style="15" customWidth="1"/>
    <col min="5" max="5" width="66.5546875" style="15" customWidth="1"/>
    <col min="6" max="10" width="9.109375" style="15"/>
    <col min="11" max="11" width="74.109375" style="15" customWidth="1"/>
    <col min="12" max="16384" width="9.109375" style="15"/>
  </cols>
  <sheetData>
    <row r="1" spans="1:5" ht="28.5" customHeight="1" x14ac:dyDescent="0.55000000000000004">
      <c r="A1" s="284" t="s">
        <v>156</v>
      </c>
      <c r="B1" s="284"/>
      <c r="C1" s="284"/>
      <c r="D1" s="284"/>
    </row>
    <row r="2" spans="1:5" ht="28.8" x14ac:dyDescent="0.55000000000000004">
      <c r="A2" s="284" t="str">
        <f>CONCATENATE("přihlášce klubu na soutěž Tornádo ",rok_pro_vypocet_veku)</f>
        <v>přihlášce klubu na soutěž Tornádo 2025</v>
      </c>
      <c r="B2" s="284"/>
      <c r="C2" s="284"/>
      <c r="D2" s="284"/>
    </row>
    <row r="3" spans="1:5" ht="15" customHeight="1" x14ac:dyDescent="0.55000000000000004">
      <c r="A3" s="30"/>
      <c r="B3" s="30"/>
      <c r="C3" s="30"/>
      <c r="D3" s="30"/>
    </row>
    <row r="4" spans="1:5" ht="75" customHeight="1" x14ac:dyDescent="0.3">
      <c r="B4" s="285" t="s">
        <v>155</v>
      </c>
      <c r="C4" s="285"/>
      <c r="D4" s="285"/>
    </row>
    <row r="6" spans="1:5" x14ac:dyDescent="0.3">
      <c r="B6" s="286" t="s">
        <v>154</v>
      </c>
      <c r="C6" s="286"/>
      <c r="D6" s="286"/>
    </row>
    <row r="7" spans="1:5" x14ac:dyDescent="0.3">
      <c r="B7" s="93" t="s">
        <v>153</v>
      </c>
      <c r="C7" s="91" t="s">
        <v>152</v>
      </c>
      <c r="D7" s="91" t="s">
        <v>151</v>
      </c>
    </row>
    <row r="8" spans="1:5" x14ac:dyDescent="0.3">
      <c r="B8" s="93" t="s">
        <v>150</v>
      </c>
      <c r="C8" s="94">
        <v>777060218</v>
      </c>
      <c r="D8" s="91" t="s">
        <v>149</v>
      </c>
    </row>
    <row r="9" spans="1:5" x14ac:dyDescent="0.3">
      <c r="B9" s="91"/>
      <c r="C9" s="91"/>
      <c r="D9" s="91"/>
    </row>
    <row r="10" spans="1:5" x14ac:dyDescent="0.3">
      <c r="B10" s="38" t="s">
        <v>148</v>
      </c>
    </row>
    <row r="11" spans="1:5" ht="31.5" customHeight="1" x14ac:dyDescent="0.3">
      <c r="B11" s="95" t="s">
        <v>147</v>
      </c>
      <c r="C11" s="287" t="s">
        <v>146</v>
      </c>
      <c r="D11" s="287"/>
    </row>
    <row r="12" spans="1:5" ht="31.5" customHeight="1" x14ac:dyDescent="0.3">
      <c r="B12" s="95" t="s">
        <v>145</v>
      </c>
      <c r="C12" s="287" t="s">
        <v>144</v>
      </c>
      <c r="D12" s="287"/>
    </row>
    <row r="13" spans="1:5" ht="31.5" customHeight="1" x14ac:dyDescent="0.3">
      <c r="B13" s="95" t="s">
        <v>143</v>
      </c>
      <c r="C13" s="287" t="s">
        <v>142</v>
      </c>
      <c r="D13" s="287"/>
      <c r="E13" s="96"/>
    </row>
    <row r="14" spans="1:5" ht="31.5" customHeight="1" x14ac:dyDescent="0.3">
      <c r="B14" s="92"/>
      <c r="C14" s="97"/>
      <c r="D14" s="97"/>
      <c r="E14" s="96"/>
    </row>
    <row r="15" spans="1:5" ht="31.5" customHeight="1" x14ac:dyDescent="0.3">
      <c r="B15" s="92"/>
      <c r="C15" s="97"/>
      <c r="D15" s="97"/>
      <c r="E15" s="96"/>
    </row>
    <row r="16" spans="1:5" ht="201" customHeight="1" x14ac:dyDescent="0.3">
      <c r="B16" s="92"/>
      <c r="C16" s="97"/>
      <c r="D16" s="97"/>
      <c r="E16" s="96"/>
    </row>
    <row r="17" spans="2:5" ht="6.75" customHeight="1" x14ac:dyDescent="0.3">
      <c r="B17" s="92"/>
      <c r="C17" s="97"/>
      <c r="D17" s="97"/>
      <c r="E17" s="96"/>
    </row>
    <row r="18" spans="2:5" ht="47.25" customHeight="1" x14ac:dyDescent="0.3">
      <c r="B18" s="98" t="s">
        <v>141</v>
      </c>
      <c r="C18" s="287" t="s">
        <v>140</v>
      </c>
      <c r="D18" s="287"/>
    </row>
    <row r="34" spans="2:4" ht="31.5" customHeight="1" x14ac:dyDescent="0.3">
      <c r="B34" s="283" t="s">
        <v>139</v>
      </c>
      <c r="C34" s="283"/>
      <c r="D34" s="283"/>
    </row>
  </sheetData>
  <sheetProtection algorithmName="SHA-512" hashValue="batXXxZM+aMP/47ECw61MbLXATI4Dp8G84xB1s2Ye1nJ2m8gRC7qD5wHtCmE6Ie9WHRnUFYJGhyk/KUrcABLvA==" saltValue="9fOKGdrO8BtzpABPEmstSA==" spinCount="100000" sheet="1" objects="1" scenarios="1" selectLockedCells="1" selectUnlockedCells="1"/>
  <mergeCells count="9">
    <mergeCell ref="B34:D34"/>
    <mergeCell ref="A2:D2"/>
    <mergeCell ref="A1:D1"/>
    <mergeCell ref="B4:D4"/>
    <mergeCell ref="B6:D6"/>
    <mergeCell ref="C18:D18"/>
    <mergeCell ref="C13:D13"/>
    <mergeCell ref="C12:D12"/>
    <mergeCell ref="C11:D11"/>
  </mergeCells>
  <printOptions horizontalCentered="1"/>
  <pageMargins left="0" right="0" top="0.39370078740157483" bottom="0.39370078740157483"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tabColor theme="9"/>
  </sheetPr>
  <dimension ref="A1:I34"/>
  <sheetViews>
    <sheetView showGridLines="0" tabSelected="1" zoomScaleNormal="100" zoomScaleSheetLayoutView="100" workbookViewId="0">
      <selection activeCell="C5" sqref="C5:D5"/>
    </sheetView>
  </sheetViews>
  <sheetFormatPr defaultColWidth="9.109375" defaultRowHeight="14.4" x14ac:dyDescent="0.3"/>
  <cols>
    <col min="1" max="1" width="1.44140625" style="15" customWidth="1"/>
    <col min="2" max="2" width="27.88671875" style="15" customWidth="1"/>
    <col min="3" max="3" width="3.5546875" style="15" bestFit="1" customWidth="1"/>
    <col min="4" max="4" width="33.5546875" style="15" customWidth="1"/>
    <col min="5" max="5" width="35.6640625" style="17" customWidth="1"/>
    <col min="6" max="8" width="9.109375" style="15"/>
    <col min="9" max="9" width="10.109375" style="15" bestFit="1" customWidth="1"/>
    <col min="10" max="16384" width="9.109375" style="15"/>
  </cols>
  <sheetData>
    <row r="1" spans="1:5" ht="28.8" x14ac:dyDescent="0.55000000000000004">
      <c r="A1" s="284" t="str">
        <f>CONCATENATE("Přihláška klubu na soutěž Tornádo ",rok_pro_vypocet_veku)</f>
        <v>Přihláška klubu na soutěž Tornádo 2025</v>
      </c>
      <c r="B1" s="284"/>
      <c r="C1" s="284"/>
      <c r="D1" s="284"/>
      <c r="E1" s="284"/>
    </row>
    <row r="2" spans="1:5" ht="15.75" customHeight="1" x14ac:dyDescent="0.55000000000000004">
      <c r="A2" s="34"/>
      <c r="B2" s="34"/>
      <c r="C2" s="34"/>
      <c r="D2" s="16" t="s">
        <v>457</v>
      </c>
      <c r="E2" s="34"/>
    </row>
    <row r="3" spans="1:5" ht="7.5" customHeight="1" x14ac:dyDescent="0.3"/>
    <row r="4" spans="1:5" ht="21.6" thickBot="1" x14ac:dyDescent="0.45">
      <c r="B4" s="299" t="s">
        <v>19</v>
      </c>
      <c r="C4" s="299"/>
      <c r="D4" s="299"/>
      <c r="E4" s="299"/>
    </row>
    <row r="5" spans="1:5" ht="15.6" x14ac:dyDescent="0.3">
      <c r="B5" s="18" t="s">
        <v>480</v>
      </c>
      <c r="C5" s="300"/>
      <c r="D5" s="301"/>
    </row>
    <row r="6" spans="1:5" ht="15.6" x14ac:dyDescent="0.3">
      <c r="B6" s="19" t="s">
        <v>5</v>
      </c>
      <c r="C6" s="308"/>
      <c r="D6" s="305"/>
    </row>
    <row r="7" spans="1:5" ht="15.6" x14ac:dyDescent="0.3">
      <c r="B7" s="19" t="s">
        <v>285</v>
      </c>
      <c r="C7" s="308"/>
      <c r="D7" s="305"/>
    </row>
    <row r="8" spans="1:5" ht="15.6" x14ac:dyDescent="0.3">
      <c r="B8" s="19" t="s">
        <v>286</v>
      </c>
      <c r="C8" s="308"/>
      <c r="D8" s="305"/>
    </row>
    <row r="9" spans="1:5" ht="15.6" x14ac:dyDescent="0.3">
      <c r="B9" s="19" t="s">
        <v>4</v>
      </c>
      <c r="C9" s="308"/>
      <c r="D9" s="305"/>
    </row>
    <row r="10" spans="1:5" ht="15.6" x14ac:dyDescent="0.3">
      <c r="B10" s="19" t="s">
        <v>6</v>
      </c>
      <c r="C10" s="306"/>
      <c r="D10" s="307"/>
    </row>
    <row r="11" spans="1:5" ht="15.6" x14ac:dyDescent="0.3">
      <c r="B11" s="19" t="s">
        <v>7</v>
      </c>
      <c r="C11" s="304"/>
      <c r="D11" s="305"/>
    </row>
    <row r="12" spans="1:5" ht="16.2" thickBot="1" x14ac:dyDescent="0.35">
      <c r="B12" s="20" t="s">
        <v>22</v>
      </c>
      <c r="C12" s="302"/>
      <c r="D12" s="303"/>
    </row>
    <row r="13" spans="1:5" ht="15" thickBot="1" x14ac:dyDescent="0.35"/>
    <row r="14" spans="1:5" ht="15.6" x14ac:dyDescent="0.3">
      <c r="B14" s="289" t="s">
        <v>8</v>
      </c>
      <c r="C14" s="21" t="s">
        <v>9</v>
      </c>
      <c r="D14" s="25"/>
      <c r="E14" s="113"/>
    </row>
    <row r="15" spans="1:5" ht="15.6" x14ac:dyDescent="0.3">
      <c r="B15" s="290"/>
      <c r="C15" s="22" t="s">
        <v>10</v>
      </c>
      <c r="D15" s="26"/>
      <c r="E15" s="113"/>
    </row>
    <row r="16" spans="1:5" ht="15.6" x14ac:dyDescent="0.3">
      <c r="B16" s="290"/>
      <c r="C16" s="22" t="s">
        <v>11</v>
      </c>
      <c r="D16" s="26"/>
      <c r="E16" s="113"/>
    </row>
    <row r="17" spans="1:9" ht="15.6" x14ac:dyDescent="0.3">
      <c r="B17" s="290"/>
      <c r="C17" s="22" t="s">
        <v>12</v>
      </c>
      <c r="D17" s="26"/>
      <c r="E17" s="113"/>
    </row>
    <row r="18" spans="1:9" ht="15.6" x14ac:dyDescent="0.3">
      <c r="B18" s="290"/>
      <c r="C18" s="22" t="s">
        <v>13</v>
      </c>
      <c r="D18" s="26"/>
      <c r="E18" s="113"/>
    </row>
    <row r="19" spans="1:9" ht="15.6" x14ac:dyDescent="0.3">
      <c r="B19" s="290"/>
      <c r="C19" s="22" t="s">
        <v>14</v>
      </c>
      <c r="D19" s="26"/>
      <c r="E19" s="113"/>
    </row>
    <row r="20" spans="1:9" ht="15.6" x14ac:dyDescent="0.3">
      <c r="B20" s="290"/>
      <c r="C20" s="22" t="s">
        <v>15</v>
      </c>
      <c r="D20" s="26"/>
      <c r="E20" s="113"/>
    </row>
    <row r="21" spans="1:9" ht="16.2" thickBot="1" x14ac:dyDescent="0.35">
      <c r="B21" s="291"/>
      <c r="C21" s="23" t="s">
        <v>16</v>
      </c>
      <c r="D21" s="27"/>
      <c r="E21" s="113"/>
    </row>
    <row r="22" spans="1:9" ht="15" thickBot="1" x14ac:dyDescent="0.35"/>
    <row r="23" spans="1:9" ht="31.5" customHeight="1" thickBot="1" x14ac:dyDescent="0.35">
      <c r="B23" s="121" t="s">
        <v>23</v>
      </c>
      <c r="C23" s="297"/>
      <c r="D23" s="298"/>
      <c r="E23" s="35"/>
    </row>
    <row r="24" spans="1:9" ht="24" customHeight="1" x14ac:dyDescent="0.3"/>
    <row r="25" spans="1:9" x14ac:dyDescent="0.3">
      <c r="A25" s="288" t="s">
        <v>71</v>
      </c>
      <c r="B25" s="288"/>
      <c r="C25" s="288"/>
      <c r="D25" s="288"/>
      <c r="E25" s="288"/>
      <c r="I25" s="53"/>
    </row>
    <row r="26" spans="1:9" ht="7.5" customHeight="1" x14ac:dyDescent="0.3">
      <c r="I26" s="53"/>
    </row>
    <row r="27" spans="1:9" ht="18" x14ac:dyDescent="0.35">
      <c r="B27" s="24" t="s">
        <v>26</v>
      </c>
      <c r="C27" s="294">
        <f>termin_uzaverky</f>
        <v>45723</v>
      </c>
      <c r="D27" s="294"/>
      <c r="E27" s="294"/>
    </row>
    <row r="28" spans="1:9" ht="18" x14ac:dyDescent="0.35">
      <c r="B28" s="24" t="s">
        <v>100</v>
      </c>
      <c r="C28" s="293">
        <f ca="1">IF(TODAY()&gt;C27,"Uzávěrka již proběhla, kontaktujte nás pro individuální přihlášení.",IF(DATEDIF(TODAY(),C27,"d")=0,"Uzávěrka je dnes.",DATEDIF(TODAY(),C27,"d")))</f>
        <v>60</v>
      </c>
      <c r="D28" s="293"/>
      <c r="E28" s="293"/>
    </row>
    <row r="29" spans="1:9" ht="18" x14ac:dyDescent="0.35">
      <c r="B29" s="24" t="s">
        <v>101</v>
      </c>
      <c r="C29" s="293">
        <f ca="1">IF(TODAY()&gt;den_konaní_rocniku,"Soutěž již proběhla, pro další ročník si prosím stáhněte novou přihlášku.",IF(DATEDIF(TODAY(),den_konaní_rocniku,"d")=0,"Soutěž právě probíhá.",DATEDIF(TODAY(),den_konaní_rocniku,"d")))</f>
        <v>76</v>
      </c>
      <c r="D29" s="293"/>
      <c r="E29" s="293"/>
    </row>
    <row r="30" spans="1:9" ht="7.5" customHeight="1" x14ac:dyDescent="0.3"/>
    <row r="31" spans="1:9" ht="30" customHeight="1" thickBot="1" x14ac:dyDescent="0.35">
      <c r="A31" s="295" t="s">
        <v>112</v>
      </c>
      <c r="B31" s="295"/>
      <c r="C31" s="295"/>
      <c r="D31" s="295"/>
      <c r="E31" s="295"/>
    </row>
    <row r="32" spans="1:9" ht="7.5" customHeight="1" x14ac:dyDescent="0.3">
      <c r="A32" s="55"/>
      <c r="B32" s="55"/>
      <c r="C32" s="55"/>
      <c r="D32" s="55"/>
      <c r="E32" s="55"/>
    </row>
    <row r="33" spans="1:9" ht="66" customHeight="1" x14ac:dyDescent="0.3">
      <c r="A33" s="60"/>
      <c r="B33" s="296" t="s">
        <v>458</v>
      </c>
      <c r="C33" s="296"/>
      <c r="D33" s="296"/>
      <c r="E33" s="296"/>
      <c r="I33" s="28"/>
    </row>
    <row r="34" spans="1:9" x14ac:dyDescent="0.3">
      <c r="A34" s="292" t="s">
        <v>28</v>
      </c>
      <c r="B34" s="292"/>
      <c r="C34" s="292"/>
      <c r="D34" s="292"/>
      <c r="E34" s="292"/>
    </row>
  </sheetData>
  <sheetProtection algorithmName="SHA-512" hashValue="b86IuF93LLyvdJLvosKVMkSVOmcCeTi5wxG1VNDHI6FTn0xyYF7NCXErCzlOHKbflLMNUjs/rVVJaTOsesPP7g==" saltValue="/SApT8x21sr3DKOj6Hizhg==" spinCount="100000" sheet="1" objects="1" scenarios="1" selectLockedCells="1"/>
  <mergeCells count="19">
    <mergeCell ref="A1:E1"/>
    <mergeCell ref="C23:D23"/>
    <mergeCell ref="B4:E4"/>
    <mergeCell ref="C5:D5"/>
    <mergeCell ref="C12:D12"/>
    <mergeCell ref="C11:D11"/>
    <mergeCell ref="C10:D10"/>
    <mergeCell ref="C9:D9"/>
    <mergeCell ref="C8:D8"/>
    <mergeCell ref="C7:D7"/>
    <mergeCell ref="C6:D6"/>
    <mergeCell ref="A25:E25"/>
    <mergeCell ref="B14:B21"/>
    <mergeCell ref="A34:E34"/>
    <mergeCell ref="C28:E28"/>
    <mergeCell ref="C29:E29"/>
    <mergeCell ref="C27:E27"/>
    <mergeCell ref="A31:E31"/>
    <mergeCell ref="B33:E33"/>
  </mergeCells>
  <conditionalFormatting sqref="C5:D12 D14 C23:D23">
    <cfRule type="expression" dxfId="165" priority="2">
      <formula>C5=""</formula>
    </cfRule>
  </conditionalFormatting>
  <dataValidations count="1">
    <dataValidation type="whole" allowBlank="1" showInputMessage="1" showErrorMessage="1" errorTitle="Tornádo říká:" error="Možný počet přihlášek je 1 - 20. V případě, že chcete do soutěže přihlásit více než 20 formací, prosíme o vyplnění dalšího souboru." sqref="C23:D23" xr:uid="{8DEF00D8-EC87-4AB3-AFE6-984B77F12EFD}">
      <formula1>1</formula1>
      <formula2>20</formula2>
    </dataValidation>
  </dataValidations>
  <pageMargins left="0.31496062992125984" right="0.31496062992125984" top="0.59055118110236227" bottom="0.59055118110236227" header="0" footer="0"/>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9"/>
    <pageSetUpPr fitToPage="1"/>
  </sheetPr>
  <dimension ref="A1:J34"/>
  <sheetViews>
    <sheetView showGridLines="0" zoomScaleNormal="100" zoomScaleSheetLayoutView="100" workbookViewId="0">
      <selection activeCell="G17" sqref="G17"/>
    </sheetView>
  </sheetViews>
  <sheetFormatPr defaultColWidth="9.109375" defaultRowHeight="14.4" x14ac:dyDescent="0.3"/>
  <cols>
    <col min="1" max="1" width="1.44140625" style="15" customWidth="1"/>
    <col min="2" max="2" width="3.5546875" style="15" customWidth="1"/>
    <col min="3" max="3" width="25.109375" style="15" customWidth="1"/>
    <col min="4" max="4" width="7.33203125" style="15" customWidth="1"/>
    <col min="5" max="5" width="10.5546875" style="15" customWidth="1"/>
    <col min="6" max="6" width="5.33203125" style="15" customWidth="1"/>
    <col min="7" max="7" width="35" style="15" customWidth="1"/>
    <col min="8" max="8" width="10.33203125" style="15" customWidth="1"/>
    <col min="9" max="9" width="125.21875" style="15" bestFit="1" customWidth="1"/>
    <col min="10" max="16384" width="9.109375" style="15"/>
  </cols>
  <sheetData>
    <row r="1" spans="1:10" ht="28.8" x14ac:dyDescent="0.55000000000000004">
      <c r="A1" s="316" t="str">
        <f>IF('Základní informace o klubu'!C5=0,data!C8,'Základní informace o klubu'!C5)</f>
        <v>Vyplňte, prosím, název klubu na listu: "Základní informace o klubu".</v>
      </c>
      <c r="B1" s="316"/>
      <c r="C1" s="316"/>
      <c r="D1" s="316"/>
      <c r="E1" s="316"/>
      <c r="F1" s="316"/>
      <c r="G1" s="316"/>
      <c r="H1" s="316"/>
    </row>
    <row r="2" spans="1:10" x14ac:dyDescent="0.3">
      <c r="A2" s="288" t="s">
        <v>70</v>
      </c>
      <c r="B2" s="288"/>
      <c r="C2" s="288"/>
      <c r="D2" s="288"/>
      <c r="E2" s="288"/>
      <c r="F2" s="288"/>
      <c r="G2" s="288"/>
      <c r="H2" s="288"/>
    </row>
    <row r="3" spans="1:10" x14ac:dyDescent="0.3">
      <c r="A3" s="288" t="s">
        <v>109</v>
      </c>
      <c r="B3" s="288"/>
      <c r="C3" s="288"/>
      <c r="D3" s="288"/>
      <c r="E3" s="288"/>
      <c r="F3" s="288"/>
      <c r="G3" s="288"/>
      <c r="H3" s="288"/>
    </row>
    <row r="4" spans="1:10" x14ac:dyDescent="0.3">
      <c r="I4" s="114"/>
    </row>
    <row r="5" spans="1:10" ht="21.6" thickBot="1" x14ac:dyDescent="0.45">
      <c r="B5" s="299" t="s">
        <v>63</v>
      </c>
      <c r="C5" s="299"/>
    </row>
    <row r="6" spans="1:10" ht="15.6" x14ac:dyDescent="0.3">
      <c r="B6" s="313" t="s">
        <v>61</v>
      </c>
      <c r="C6" s="314"/>
      <c r="D6" s="315"/>
      <c r="E6" s="321">
        <f>pocet_treneru</f>
        <v>0</v>
      </c>
      <c r="F6" s="322"/>
    </row>
    <row r="7" spans="1:10" ht="15.6" hidden="1" x14ac:dyDescent="0.3">
      <c r="B7" s="310" t="s">
        <v>60</v>
      </c>
      <c r="C7" s="311"/>
      <c r="D7" s="312"/>
      <c r="E7" s="326">
        <f ca="1">celkem_mazoretek</f>
        <v>0</v>
      </c>
      <c r="F7" s="327"/>
    </row>
    <row r="8" spans="1:10" ht="15.6" x14ac:dyDescent="0.3">
      <c r="B8" s="310" t="s">
        <v>62</v>
      </c>
      <c r="C8" s="311"/>
      <c r="D8" s="312"/>
      <c r="E8" s="326">
        <f>celkem_formaci</f>
        <v>0</v>
      </c>
      <c r="F8" s="327"/>
    </row>
    <row r="9" spans="1:10" ht="15.6" x14ac:dyDescent="0.3">
      <c r="B9" s="310" t="s">
        <v>20</v>
      </c>
      <c r="C9" s="311"/>
      <c r="D9" s="312"/>
      <c r="E9" s="326">
        <f>SUM(F15:F34)</f>
        <v>0</v>
      </c>
      <c r="F9" s="327"/>
      <c r="G9" s="28"/>
    </row>
    <row r="10" spans="1:10" ht="16.2" thickBot="1" x14ac:dyDescent="0.35">
      <c r="B10" s="318" t="s">
        <v>24</v>
      </c>
      <c r="C10" s="319"/>
      <c r="D10" s="320"/>
      <c r="E10" s="324">
        <f>E9*cena_za_start</f>
        <v>0</v>
      </c>
      <c r="F10" s="325"/>
    </row>
    <row r="11" spans="1:10" ht="8.25" customHeight="1" x14ac:dyDescent="0.3">
      <c r="B11" s="317"/>
      <c r="C11" s="317"/>
      <c r="D11" s="317"/>
      <c r="E11" s="323"/>
      <c r="F11" s="323"/>
    </row>
    <row r="12" spans="1:10" ht="8.25" customHeight="1" x14ac:dyDescent="0.3"/>
    <row r="13" spans="1:10" ht="21.6" thickBot="1" x14ac:dyDescent="0.45">
      <c r="B13" s="309" t="s">
        <v>283</v>
      </c>
      <c r="C13" s="309"/>
      <c r="D13" s="309"/>
      <c r="E13" s="309"/>
      <c r="F13" s="309"/>
      <c r="G13" s="309"/>
      <c r="H13" s="309"/>
    </row>
    <row r="14" spans="1:10" ht="16.2" thickBot="1" x14ac:dyDescent="0.35">
      <c r="B14" s="42"/>
      <c r="C14" s="43" t="s">
        <v>68</v>
      </c>
      <c r="D14" s="44" t="s">
        <v>65</v>
      </c>
      <c r="E14" s="44" t="s">
        <v>66</v>
      </c>
      <c r="F14" s="44" t="s">
        <v>67</v>
      </c>
      <c r="G14" s="44" t="s">
        <v>470</v>
      </c>
      <c r="H14" s="45" t="s">
        <v>64</v>
      </c>
      <c r="I14" s="29" t="str">
        <f ca="1">IF(COUNTIF(J15:J34,"ERR")&gt;=1,"Důvod chybového hlášení","")</f>
        <v/>
      </c>
    </row>
    <row r="15" spans="1:10" ht="15.6" x14ac:dyDescent="0.3">
      <c r="A15" s="75">
        <v>1</v>
      </c>
      <c r="B15" s="90" t="s">
        <v>9</v>
      </c>
      <c r="C15" s="47" t="str">
        <f>IF(celkem_formaci&gt;=A15,souhrn!W12,"")</f>
        <v/>
      </c>
      <c r="D15" s="48" t="str">
        <f>IF(celkem_formaci&gt;=A15,souhrn!X12,"")</f>
        <v/>
      </c>
      <c r="E15" s="47" t="str">
        <f>IF(celkem_formaci&gt;=A15,souhrn!J12,"")</f>
        <v/>
      </c>
      <c r="F15" s="47" t="str">
        <f>IF(celkem_formaci&gt;=A15,souhrn!O12,"")</f>
        <v/>
      </c>
      <c r="G15" s="47" t="str">
        <f>IF(celkem_formaci&gt;=A15,IF(souhrn!AL12&lt;&gt;"",souhrn!AL12,""),"")</f>
        <v/>
      </c>
      <c r="H15" s="46">
        <f t="shared" ref="H15:H34" si="0">IF(celkem_formaci&gt;=A15,IF(F15="",,F15*cena_za_start),0)</f>
        <v>0</v>
      </c>
      <c r="I15" s="15" t="str">
        <f ca="1">IF(A15&lt;=celkem_formaci,IF(INDIRECT("'"&amp;data!B151&amp;"'!"&amp;ADDRESS(ROW('Přihláška č. 1'!$F$8),COLUMN('Přihláška č. 1'!$F$8),4),TRUE)=chyba_kumulativni,data!B151&amp;" "&amp;chyba_listu_prihlasky,""),"")</f>
        <v/>
      </c>
      <c r="J15" s="198" t="str">
        <f t="shared" ref="J15:J34" ca="1" si="1">IF(LEN(I15)&gt;0,"ERR","ok")</f>
        <v>ok</v>
      </c>
    </row>
    <row r="16" spans="1:10" ht="15.6" x14ac:dyDescent="0.3">
      <c r="A16" s="75">
        <v>2</v>
      </c>
      <c r="B16" s="115" t="s">
        <v>10</v>
      </c>
      <c r="C16" s="49" t="str">
        <f>IF(celkem_formaci&gt;=A16,souhrn!W13,"")</f>
        <v/>
      </c>
      <c r="D16" s="50" t="str">
        <f>IF(celkem_formaci&gt;=A16,souhrn!X13,"")</f>
        <v/>
      </c>
      <c r="E16" s="49" t="str">
        <f>IF(celkem_formaci&gt;=A16,souhrn!J13,"")</f>
        <v/>
      </c>
      <c r="F16" s="49" t="str">
        <f>IF(celkem_formaci&gt;=A16,souhrn!O13,"")</f>
        <v/>
      </c>
      <c r="G16" s="49" t="str">
        <f>IF(celkem_formaci&gt;=A16,IF(souhrn!AL13&lt;&gt;"",souhrn!AL13,""),"")</f>
        <v/>
      </c>
      <c r="H16" s="40">
        <f t="shared" si="0"/>
        <v>0</v>
      </c>
      <c r="I16" s="15" t="str">
        <f ca="1">IF(A16&lt;=celkem_formaci,IF(INDIRECT("'"&amp;data!B152&amp;"'!"&amp;ADDRESS(ROW('Přihláška č. 1'!$F$8),COLUMN('Přihláška č. 1'!$F$8),4),TRUE)=chyba_kumulativni,data!B152&amp;" "&amp;chyba_listu_prihlasky,""),"")</f>
        <v/>
      </c>
      <c r="J16" s="198" t="str">
        <f t="shared" ca="1" si="1"/>
        <v>ok</v>
      </c>
    </row>
    <row r="17" spans="1:10" ht="15.6" x14ac:dyDescent="0.3">
      <c r="A17" s="75">
        <v>3</v>
      </c>
      <c r="B17" s="115" t="s">
        <v>11</v>
      </c>
      <c r="C17" s="49" t="str">
        <f>IF(celkem_formaci&gt;=A17,souhrn!W14,"")</f>
        <v/>
      </c>
      <c r="D17" s="50" t="str">
        <f>IF(celkem_formaci&gt;=A17,souhrn!X14,"")</f>
        <v/>
      </c>
      <c r="E17" s="49" t="str">
        <f>IF(celkem_formaci&gt;=A17,souhrn!J14,"")</f>
        <v/>
      </c>
      <c r="F17" s="49" t="str">
        <f>IF(celkem_formaci&gt;=A17,souhrn!O14,"")</f>
        <v/>
      </c>
      <c r="G17" s="49" t="str">
        <f>IF(celkem_formaci&gt;=A17,IF(souhrn!AL14&lt;&gt;"",souhrn!AL14,""),"")</f>
        <v/>
      </c>
      <c r="H17" s="40">
        <f t="shared" si="0"/>
        <v>0</v>
      </c>
      <c r="I17" s="15" t="str">
        <f ca="1">IF(A17&lt;=celkem_formaci,IF(INDIRECT("'"&amp;data!B153&amp;"'!"&amp;ADDRESS(ROW('Přihláška č. 1'!$F$8),COLUMN('Přihláška č. 1'!$F$8),4),TRUE)=chyba_kumulativni,data!B153&amp;" "&amp;chyba_listu_prihlasky,""),"")</f>
        <v/>
      </c>
      <c r="J17" s="198" t="str">
        <f t="shared" ca="1" si="1"/>
        <v>ok</v>
      </c>
    </row>
    <row r="18" spans="1:10" ht="15.6" x14ac:dyDescent="0.3">
      <c r="A18" s="75">
        <v>4</v>
      </c>
      <c r="B18" s="115" t="s">
        <v>12</v>
      </c>
      <c r="C18" s="49" t="str">
        <f>IF(celkem_formaci&gt;=A18,souhrn!W15,"")</f>
        <v/>
      </c>
      <c r="D18" s="50" t="str">
        <f>IF(celkem_formaci&gt;=A18,souhrn!X15,"")</f>
        <v/>
      </c>
      <c r="E18" s="49" t="str">
        <f>IF(celkem_formaci&gt;=A18,souhrn!J15,"")</f>
        <v/>
      </c>
      <c r="F18" s="49" t="str">
        <f>IF(celkem_formaci&gt;=A18,souhrn!O15,"")</f>
        <v/>
      </c>
      <c r="G18" s="49" t="str">
        <f>IF(celkem_formaci&gt;=A18,IF(souhrn!AL15&lt;&gt;"",souhrn!AL15,""),"")</f>
        <v/>
      </c>
      <c r="H18" s="40">
        <f t="shared" si="0"/>
        <v>0</v>
      </c>
      <c r="I18" s="15" t="str">
        <f ca="1">IF(A18&lt;=celkem_formaci,IF(INDIRECT("'"&amp;data!B154&amp;"'!"&amp;ADDRESS(ROW('Přihláška č. 1'!$F$8),COLUMN('Přihláška č. 1'!$F$8),4),TRUE)=chyba_kumulativni,data!B154&amp;" "&amp;chyba_listu_prihlasky,""),"")</f>
        <v/>
      </c>
      <c r="J18" s="198" t="str">
        <f t="shared" ca="1" si="1"/>
        <v>ok</v>
      </c>
    </row>
    <row r="19" spans="1:10" ht="15.6" x14ac:dyDescent="0.3">
      <c r="A19" s="75">
        <v>5</v>
      </c>
      <c r="B19" s="115" t="s">
        <v>13</v>
      </c>
      <c r="C19" s="49" t="str">
        <f>IF(celkem_formaci&gt;=A19,souhrn!W16,"")</f>
        <v/>
      </c>
      <c r="D19" s="50" t="str">
        <f>IF(celkem_formaci&gt;=A19,souhrn!X16,"")</f>
        <v/>
      </c>
      <c r="E19" s="49" t="str">
        <f>IF(celkem_formaci&gt;=A19,souhrn!J16,"")</f>
        <v/>
      </c>
      <c r="F19" s="49" t="str">
        <f>IF(celkem_formaci&gt;=A19,souhrn!O16,"")</f>
        <v/>
      </c>
      <c r="G19" s="49" t="str">
        <f>IF(celkem_formaci&gt;=A19,IF(souhrn!AL16&lt;&gt;"",souhrn!AL16,""),"")</f>
        <v/>
      </c>
      <c r="H19" s="40">
        <f t="shared" si="0"/>
        <v>0</v>
      </c>
      <c r="I19" s="15" t="str">
        <f ca="1">IF(A19&lt;=celkem_formaci,IF(INDIRECT("'"&amp;data!B155&amp;"'!"&amp;ADDRESS(ROW('Přihláška č. 1'!$F$8),COLUMN('Přihláška č. 1'!$F$8),4),TRUE)=chyba_kumulativni,data!B155&amp;" "&amp;chyba_listu_prihlasky,""),"")</f>
        <v/>
      </c>
      <c r="J19" s="198" t="str">
        <f t="shared" ca="1" si="1"/>
        <v>ok</v>
      </c>
    </row>
    <row r="20" spans="1:10" ht="15.6" x14ac:dyDescent="0.3">
      <c r="A20" s="75">
        <v>6</v>
      </c>
      <c r="B20" s="115" t="s">
        <v>14</v>
      </c>
      <c r="C20" s="49" t="str">
        <f>IF(celkem_formaci&gt;=A20,souhrn!W17,"")</f>
        <v/>
      </c>
      <c r="D20" s="50" t="str">
        <f>IF(celkem_formaci&gt;=A20,souhrn!X17,"")</f>
        <v/>
      </c>
      <c r="E20" s="49" t="str">
        <f>IF(celkem_formaci&gt;=A20,souhrn!J17,"")</f>
        <v/>
      </c>
      <c r="F20" s="49" t="str">
        <f>IF(celkem_formaci&gt;=A20,souhrn!O17,"")</f>
        <v/>
      </c>
      <c r="G20" s="49" t="str">
        <f>IF(celkem_formaci&gt;=A20,IF(souhrn!AL17&lt;&gt;"",souhrn!AL17,""),"")</f>
        <v/>
      </c>
      <c r="H20" s="40">
        <f t="shared" si="0"/>
        <v>0</v>
      </c>
      <c r="I20" s="15" t="str">
        <f ca="1">IF(A20&lt;=celkem_formaci,IF(INDIRECT("'"&amp;data!B156&amp;"'!"&amp;ADDRESS(ROW('Přihláška č. 1'!$F$8),COLUMN('Přihláška č. 1'!$F$8),4),TRUE)=chyba_kumulativni,data!B156&amp;" "&amp;chyba_listu_prihlasky,""),"")</f>
        <v/>
      </c>
      <c r="J20" s="198" t="str">
        <f t="shared" ca="1" si="1"/>
        <v>ok</v>
      </c>
    </row>
    <row r="21" spans="1:10" ht="15.6" x14ac:dyDescent="0.3">
      <c r="A21" s="75">
        <v>7</v>
      </c>
      <c r="B21" s="115" t="s">
        <v>15</v>
      </c>
      <c r="C21" s="49" t="str">
        <f>IF(celkem_formaci&gt;=A21,souhrn!W18,"")</f>
        <v/>
      </c>
      <c r="D21" s="50" t="str">
        <f>IF(celkem_formaci&gt;=A21,souhrn!X18,"")</f>
        <v/>
      </c>
      <c r="E21" s="49" t="str">
        <f>IF(celkem_formaci&gt;=A21,souhrn!J18,"")</f>
        <v/>
      </c>
      <c r="F21" s="49" t="str">
        <f>IF(celkem_formaci&gt;=A21,souhrn!O18,"")</f>
        <v/>
      </c>
      <c r="G21" s="49" t="str">
        <f>IF(celkem_formaci&gt;=A21,IF(souhrn!AL18&lt;&gt;"",souhrn!AL18,""),"")</f>
        <v/>
      </c>
      <c r="H21" s="40">
        <f t="shared" si="0"/>
        <v>0</v>
      </c>
      <c r="I21" s="15" t="str">
        <f ca="1">IF(A21&lt;=celkem_formaci,IF(INDIRECT("'"&amp;data!B157&amp;"'!"&amp;ADDRESS(ROW('Přihláška č. 1'!$F$8),COLUMN('Přihláška č. 1'!$F$8),4),TRUE)=chyba_kumulativni,data!B157&amp;" "&amp;chyba_listu_prihlasky,""),"")</f>
        <v/>
      </c>
      <c r="J21" s="198" t="str">
        <f t="shared" ca="1" si="1"/>
        <v>ok</v>
      </c>
    </row>
    <row r="22" spans="1:10" ht="15.6" x14ac:dyDescent="0.3">
      <c r="A22" s="75">
        <v>8</v>
      </c>
      <c r="B22" s="115" t="s">
        <v>16</v>
      </c>
      <c r="C22" s="49" t="str">
        <f>IF(celkem_formaci&gt;=A22,souhrn!W19,"")</f>
        <v/>
      </c>
      <c r="D22" s="50" t="str">
        <f>IF(celkem_formaci&gt;=A22,souhrn!X19,"")</f>
        <v/>
      </c>
      <c r="E22" s="49" t="str">
        <f>IF(celkem_formaci&gt;=A22,souhrn!J19,"")</f>
        <v/>
      </c>
      <c r="F22" s="49" t="str">
        <f>IF(celkem_formaci&gt;=A22,souhrn!O19,"")</f>
        <v/>
      </c>
      <c r="G22" s="49" t="str">
        <f>IF(celkem_formaci&gt;=A22,IF(souhrn!AL19&lt;&gt;"",souhrn!AL19,""),"")</f>
        <v/>
      </c>
      <c r="H22" s="40">
        <f t="shared" si="0"/>
        <v>0</v>
      </c>
      <c r="I22" s="15" t="str">
        <f ca="1">IF(A22&lt;=celkem_formaci,IF(INDIRECT("'"&amp;data!B158&amp;"'!"&amp;ADDRESS(ROW('Přihláška č. 1'!$F$8),COLUMN('Přihláška č. 1'!$F$8),4),TRUE)=chyba_kumulativni,data!B158&amp;" "&amp;chyba_listu_prihlasky,""),"")</f>
        <v/>
      </c>
      <c r="J22" s="198" t="str">
        <f t="shared" ca="1" si="1"/>
        <v>ok</v>
      </c>
    </row>
    <row r="23" spans="1:10" ht="15.6" x14ac:dyDescent="0.3">
      <c r="A23" s="75">
        <v>9</v>
      </c>
      <c r="B23" s="115" t="s">
        <v>17</v>
      </c>
      <c r="C23" s="49" t="str">
        <f>IF(celkem_formaci&gt;=A23,souhrn!W20,"")</f>
        <v/>
      </c>
      <c r="D23" s="50" t="str">
        <f>IF(celkem_formaci&gt;=A23,souhrn!X20,"")</f>
        <v/>
      </c>
      <c r="E23" s="49" t="str">
        <f>IF(celkem_formaci&gt;=A23,souhrn!J20,"")</f>
        <v/>
      </c>
      <c r="F23" s="49" t="str">
        <f>IF(celkem_formaci&gt;=A23,souhrn!O20,"")</f>
        <v/>
      </c>
      <c r="G23" s="49" t="str">
        <f>IF(celkem_formaci&gt;=A23,IF(souhrn!AL20&lt;&gt;"",souhrn!AL20,""),"")</f>
        <v/>
      </c>
      <c r="H23" s="40">
        <f t="shared" si="0"/>
        <v>0</v>
      </c>
      <c r="I23" s="15" t="str">
        <f ca="1">IF(A23&lt;=celkem_formaci,IF(INDIRECT("'"&amp;data!B159&amp;"'!"&amp;ADDRESS(ROW('Přihláška č. 1'!$F$8),COLUMN('Přihláška č. 1'!$F$8),4),TRUE)=chyba_kumulativni,data!B159&amp;" "&amp;chyba_listu_prihlasky,""),"")</f>
        <v/>
      </c>
      <c r="J23" s="198" t="str">
        <f t="shared" ca="1" si="1"/>
        <v>ok</v>
      </c>
    </row>
    <row r="24" spans="1:10" ht="15.6" x14ac:dyDescent="0.3">
      <c r="A24" s="75">
        <v>10</v>
      </c>
      <c r="B24" s="115" t="s">
        <v>18</v>
      </c>
      <c r="C24" s="49" t="str">
        <f>IF(celkem_formaci&gt;=A24,souhrn!W21,"")</f>
        <v/>
      </c>
      <c r="D24" s="50" t="str">
        <f>IF(celkem_formaci&gt;=A24,souhrn!X21,"")</f>
        <v/>
      </c>
      <c r="E24" s="49" t="str">
        <f>IF(celkem_formaci&gt;=A24,souhrn!J21,"")</f>
        <v/>
      </c>
      <c r="F24" s="49" t="str">
        <f>IF(celkem_formaci&gt;=A24,souhrn!O21,"")</f>
        <v/>
      </c>
      <c r="G24" s="49" t="str">
        <f>IF(celkem_formaci&gt;=A24,IF(souhrn!AL21&lt;&gt;"",souhrn!AL21,""),"")</f>
        <v/>
      </c>
      <c r="H24" s="40">
        <f t="shared" si="0"/>
        <v>0</v>
      </c>
      <c r="I24" s="15" t="str">
        <f ca="1">IF(A24&lt;=celkem_formaci,IF(INDIRECT("'"&amp;data!B160&amp;"'!"&amp;ADDRESS(ROW('Přihláška č. 1'!$F$8),COLUMN('Přihláška č. 1'!$F$8),4),TRUE)=chyba_kumulativni,data!B160&amp;" "&amp;chyba_listu_prihlasky,""),"")</f>
        <v/>
      </c>
      <c r="J24" s="198" t="str">
        <f t="shared" ca="1" si="1"/>
        <v>ok</v>
      </c>
    </row>
    <row r="25" spans="1:10" ht="15.6" x14ac:dyDescent="0.3">
      <c r="A25" s="75">
        <v>11</v>
      </c>
      <c r="B25" s="115" t="s">
        <v>50</v>
      </c>
      <c r="C25" s="49" t="str">
        <f>IF(celkem_formaci&gt;=A25,souhrn!W22,"")</f>
        <v/>
      </c>
      <c r="D25" s="50" t="str">
        <f>IF(celkem_formaci&gt;=A25,souhrn!X22,"")</f>
        <v/>
      </c>
      <c r="E25" s="49" t="str">
        <f>IF(celkem_formaci&gt;=A25,souhrn!J22,"")</f>
        <v/>
      </c>
      <c r="F25" s="49" t="str">
        <f>IF(celkem_formaci&gt;=A25,souhrn!O22,"")</f>
        <v/>
      </c>
      <c r="G25" s="49" t="str">
        <f>IF(celkem_formaci&gt;=A25,IF(souhrn!AL22&lt;&gt;"",souhrn!AL22,""),"")</f>
        <v/>
      </c>
      <c r="H25" s="40">
        <f t="shared" si="0"/>
        <v>0</v>
      </c>
      <c r="I25" s="15" t="str">
        <f ca="1">IF(A25&lt;=celkem_formaci,IF(INDIRECT("'"&amp;data!B161&amp;"'!"&amp;ADDRESS(ROW('Přihláška č. 1'!$F$8),COLUMN('Přihláška č. 1'!$F$8),4),TRUE)=chyba_kumulativni,data!B161&amp;" "&amp;chyba_listu_prihlasky,""),"")</f>
        <v/>
      </c>
      <c r="J25" s="198" t="str">
        <f t="shared" ca="1" si="1"/>
        <v>ok</v>
      </c>
    </row>
    <row r="26" spans="1:10" ht="15.6" x14ac:dyDescent="0.3">
      <c r="A26" s="75">
        <v>12</v>
      </c>
      <c r="B26" s="115" t="s">
        <v>51</v>
      </c>
      <c r="C26" s="49" t="str">
        <f>IF(celkem_formaci&gt;=A26,souhrn!W23,"")</f>
        <v/>
      </c>
      <c r="D26" s="50" t="str">
        <f>IF(celkem_formaci&gt;=A26,souhrn!X23,"")</f>
        <v/>
      </c>
      <c r="E26" s="49" t="str">
        <f>IF(celkem_formaci&gt;=A26,souhrn!J23,"")</f>
        <v/>
      </c>
      <c r="F26" s="49" t="str">
        <f>IF(celkem_formaci&gt;=A26,souhrn!O23,"")</f>
        <v/>
      </c>
      <c r="G26" s="49" t="str">
        <f>IF(celkem_formaci&gt;=A26,IF(souhrn!AL23&lt;&gt;"",souhrn!AL23,""),"")</f>
        <v/>
      </c>
      <c r="H26" s="40">
        <f t="shared" si="0"/>
        <v>0</v>
      </c>
      <c r="I26" s="15" t="str">
        <f ca="1">IF(A26&lt;=celkem_formaci,IF(INDIRECT("'"&amp;data!B162&amp;"'!"&amp;ADDRESS(ROW('Přihláška č. 1'!$F$8),COLUMN('Přihláška č. 1'!$F$8),4),TRUE)=chyba_kumulativni,data!B162&amp;" "&amp;chyba_listu_prihlasky,""),"")</f>
        <v/>
      </c>
      <c r="J26" s="198" t="str">
        <f t="shared" ca="1" si="1"/>
        <v>ok</v>
      </c>
    </row>
    <row r="27" spans="1:10" ht="15.6" x14ac:dyDescent="0.3">
      <c r="A27" s="75">
        <v>13</v>
      </c>
      <c r="B27" s="115" t="s">
        <v>52</v>
      </c>
      <c r="C27" s="49" t="str">
        <f>IF(celkem_formaci&gt;=A27,souhrn!W24,"")</f>
        <v/>
      </c>
      <c r="D27" s="50" t="str">
        <f>IF(celkem_formaci&gt;=A27,souhrn!X24,"")</f>
        <v/>
      </c>
      <c r="E27" s="49" t="str">
        <f>IF(celkem_formaci&gt;=A27,souhrn!J24,"")</f>
        <v/>
      </c>
      <c r="F27" s="49" t="str">
        <f>IF(celkem_formaci&gt;=A27,souhrn!O24,"")</f>
        <v/>
      </c>
      <c r="G27" s="49" t="str">
        <f>IF(celkem_formaci&gt;=A27,IF(souhrn!AL24&lt;&gt;"",souhrn!AL24,""),"")</f>
        <v/>
      </c>
      <c r="H27" s="40">
        <f t="shared" si="0"/>
        <v>0</v>
      </c>
      <c r="I27" s="15" t="str">
        <f ca="1">IF(A27&lt;=celkem_formaci,IF(INDIRECT("'"&amp;data!B163&amp;"'!"&amp;ADDRESS(ROW('Přihláška č. 1'!$F$8),COLUMN('Přihláška č. 1'!$F$8),4),TRUE)=chyba_kumulativni,data!B163&amp;" "&amp;chyba_listu_prihlasky,""),"")</f>
        <v/>
      </c>
      <c r="J27" s="198" t="str">
        <f t="shared" ca="1" si="1"/>
        <v>ok</v>
      </c>
    </row>
    <row r="28" spans="1:10" ht="15.6" x14ac:dyDescent="0.3">
      <c r="A28" s="75">
        <v>14</v>
      </c>
      <c r="B28" s="115" t="s">
        <v>53</v>
      </c>
      <c r="C28" s="49" t="str">
        <f>IF(celkem_formaci&gt;=A28,souhrn!W25,"")</f>
        <v/>
      </c>
      <c r="D28" s="50" t="str">
        <f>IF(celkem_formaci&gt;=A28,souhrn!X25,"")</f>
        <v/>
      </c>
      <c r="E28" s="49" t="str">
        <f>IF(celkem_formaci&gt;=A28,souhrn!J25,"")</f>
        <v/>
      </c>
      <c r="F28" s="49" t="str">
        <f>IF(celkem_formaci&gt;=A28,souhrn!O25,"")</f>
        <v/>
      </c>
      <c r="G28" s="49" t="str">
        <f>IF(celkem_formaci&gt;=A28,IF(souhrn!AL25&lt;&gt;"",souhrn!AL25,""),"")</f>
        <v/>
      </c>
      <c r="H28" s="40">
        <f t="shared" si="0"/>
        <v>0</v>
      </c>
      <c r="I28" s="15" t="str">
        <f ca="1">IF(A28&lt;=celkem_formaci,IF(INDIRECT("'"&amp;data!B164&amp;"'!"&amp;ADDRESS(ROW('Přihláška č. 1'!$F$8),COLUMN('Přihláška č. 1'!$F$8),4),TRUE)=chyba_kumulativni,data!B164&amp;" "&amp;chyba_listu_prihlasky,""),"")</f>
        <v/>
      </c>
      <c r="J28" s="198" t="str">
        <f t="shared" ca="1" si="1"/>
        <v>ok</v>
      </c>
    </row>
    <row r="29" spans="1:10" ht="15.6" x14ac:dyDescent="0.3">
      <c r="A29" s="75">
        <v>15</v>
      </c>
      <c r="B29" s="115" t="s">
        <v>54</v>
      </c>
      <c r="C29" s="49" t="str">
        <f>IF(celkem_formaci&gt;=A29,souhrn!W26,"")</f>
        <v/>
      </c>
      <c r="D29" s="50" t="str">
        <f>IF(celkem_formaci&gt;=A29,souhrn!X26,"")</f>
        <v/>
      </c>
      <c r="E29" s="49" t="str">
        <f>IF(celkem_formaci&gt;=A29,souhrn!J26,"")</f>
        <v/>
      </c>
      <c r="F29" s="49" t="str">
        <f>IF(celkem_formaci&gt;=A29,souhrn!O26,"")</f>
        <v/>
      </c>
      <c r="G29" s="49" t="str">
        <f>IF(celkem_formaci&gt;=A29,IF(souhrn!AL26&lt;&gt;"",souhrn!AL26,""),"")</f>
        <v/>
      </c>
      <c r="H29" s="40">
        <f t="shared" si="0"/>
        <v>0</v>
      </c>
      <c r="I29" s="15" t="str">
        <f ca="1">IF(A29&lt;=celkem_formaci,IF(INDIRECT("'"&amp;data!B165&amp;"'!"&amp;ADDRESS(ROW('Přihláška č. 1'!$F$8),COLUMN('Přihláška č. 1'!$F$8),4),TRUE)=chyba_kumulativni,data!B165&amp;" "&amp;chyba_listu_prihlasky,""),"")</f>
        <v/>
      </c>
      <c r="J29" s="198" t="str">
        <f t="shared" ca="1" si="1"/>
        <v>ok</v>
      </c>
    </row>
    <row r="30" spans="1:10" ht="15.6" x14ac:dyDescent="0.3">
      <c r="A30" s="75">
        <v>16</v>
      </c>
      <c r="B30" s="115" t="s">
        <v>55</v>
      </c>
      <c r="C30" s="49" t="str">
        <f>IF(celkem_formaci&gt;=A30,souhrn!W27,"")</f>
        <v/>
      </c>
      <c r="D30" s="50" t="str">
        <f>IF(celkem_formaci&gt;=A30,souhrn!X27,"")</f>
        <v/>
      </c>
      <c r="E30" s="49" t="str">
        <f>IF(celkem_formaci&gt;=A30,souhrn!J27,"")</f>
        <v/>
      </c>
      <c r="F30" s="49" t="str">
        <f>IF(celkem_formaci&gt;=A30,souhrn!O27,"")</f>
        <v/>
      </c>
      <c r="G30" s="49" t="str">
        <f>IF(celkem_formaci&gt;=A30,IF(souhrn!AL27&lt;&gt;"",souhrn!AL27,""),"")</f>
        <v/>
      </c>
      <c r="H30" s="40">
        <f t="shared" si="0"/>
        <v>0</v>
      </c>
      <c r="I30" s="15" t="str">
        <f ca="1">IF(A30&lt;=celkem_formaci,IF(INDIRECT("'"&amp;data!B166&amp;"'!"&amp;ADDRESS(ROW('Přihláška č. 1'!$F$8),COLUMN('Přihláška č. 1'!$F$8),4),TRUE)=chyba_kumulativni,data!B166&amp;" "&amp;chyba_listu_prihlasky,""),"")</f>
        <v/>
      </c>
      <c r="J30" s="198" t="str">
        <f t="shared" ca="1" si="1"/>
        <v>ok</v>
      </c>
    </row>
    <row r="31" spans="1:10" ht="15.6" x14ac:dyDescent="0.3">
      <c r="A31" s="75">
        <v>17</v>
      </c>
      <c r="B31" s="115" t="s">
        <v>56</v>
      </c>
      <c r="C31" s="49" t="str">
        <f>IF(celkem_formaci&gt;=A31,souhrn!W28,"")</f>
        <v/>
      </c>
      <c r="D31" s="50" t="str">
        <f>IF(celkem_formaci&gt;=A31,souhrn!X28,"")</f>
        <v/>
      </c>
      <c r="E31" s="49" t="str">
        <f>IF(celkem_formaci&gt;=A31,souhrn!J28,"")</f>
        <v/>
      </c>
      <c r="F31" s="49" t="str">
        <f>IF(celkem_formaci&gt;=A31,souhrn!O28,"")</f>
        <v/>
      </c>
      <c r="G31" s="49" t="str">
        <f>IF(celkem_formaci&gt;=A31,IF(souhrn!AL28&lt;&gt;"",souhrn!AL28,""),"")</f>
        <v/>
      </c>
      <c r="H31" s="40">
        <f t="shared" si="0"/>
        <v>0</v>
      </c>
      <c r="I31" s="15" t="str">
        <f ca="1">IF(A31&lt;=celkem_formaci,IF(INDIRECT("'"&amp;data!B167&amp;"'!"&amp;ADDRESS(ROW('Přihláška č. 1'!$F$8),COLUMN('Přihláška č. 1'!$F$8),4),TRUE)=chyba_kumulativni,data!B167&amp;" "&amp;chyba_listu_prihlasky,""),"")</f>
        <v/>
      </c>
      <c r="J31" s="198" t="str">
        <f t="shared" ca="1" si="1"/>
        <v>ok</v>
      </c>
    </row>
    <row r="32" spans="1:10" ht="15.6" x14ac:dyDescent="0.3">
      <c r="A32" s="75">
        <v>18</v>
      </c>
      <c r="B32" s="115" t="s">
        <v>57</v>
      </c>
      <c r="C32" s="49" t="str">
        <f>IF(celkem_formaci&gt;=A32,souhrn!W29,"")</f>
        <v/>
      </c>
      <c r="D32" s="50" t="str">
        <f>IF(celkem_formaci&gt;=A32,souhrn!X29,"")</f>
        <v/>
      </c>
      <c r="E32" s="49" t="str">
        <f>IF(celkem_formaci&gt;=A32,souhrn!J29,"")</f>
        <v/>
      </c>
      <c r="F32" s="49" t="str">
        <f>IF(celkem_formaci&gt;=A32,souhrn!O29,"")</f>
        <v/>
      </c>
      <c r="G32" s="49" t="str">
        <f>IF(celkem_formaci&gt;=A32,IF(souhrn!AL29&lt;&gt;"",souhrn!AL29,""),"")</f>
        <v/>
      </c>
      <c r="H32" s="40">
        <f t="shared" si="0"/>
        <v>0</v>
      </c>
      <c r="I32" s="15" t="str">
        <f ca="1">IF(A32&lt;=celkem_formaci,IF(INDIRECT("'"&amp;data!B168&amp;"'!"&amp;ADDRESS(ROW('Přihláška č. 1'!$F$8),COLUMN('Přihláška č. 1'!$F$8),4),TRUE)=chyba_kumulativni,data!B168&amp;" "&amp;chyba_listu_prihlasky,""),"")</f>
        <v/>
      </c>
      <c r="J32" s="198" t="str">
        <f t="shared" ca="1" si="1"/>
        <v>ok</v>
      </c>
    </row>
    <row r="33" spans="1:10" ht="15.6" x14ac:dyDescent="0.3">
      <c r="A33" s="75">
        <v>19</v>
      </c>
      <c r="B33" s="115" t="s">
        <v>58</v>
      </c>
      <c r="C33" s="49" t="str">
        <f>IF(celkem_formaci&gt;=A33,souhrn!W30,"")</f>
        <v/>
      </c>
      <c r="D33" s="50" t="str">
        <f>IF(celkem_formaci&gt;=A33,souhrn!X30,"")</f>
        <v/>
      </c>
      <c r="E33" s="49" t="str">
        <f>IF(celkem_formaci&gt;=A33,souhrn!J30,"")</f>
        <v/>
      </c>
      <c r="F33" s="49" t="str">
        <f>IF(celkem_formaci&gt;=A33,souhrn!O30,"")</f>
        <v/>
      </c>
      <c r="G33" s="49" t="str">
        <f>IF(celkem_formaci&gt;=A33,IF(souhrn!AL30&lt;&gt;"",souhrn!AL30,""),"")</f>
        <v/>
      </c>
      <c r="H33" s="40">
        <f t="shared" si="0"/>
        <v>0</v>
      </c>
      <c r="I33" s="15" t="str">
        <f ca="1">IF(A33&lt;=celkem_formaci,IF(INDIRECT("'"&amp;data!B169&amp;"'!"&amp;ADDRESS(ROW('Přihláška č. 1'!$F$8),COLUMN('Přihláška č. 1'!$F$8),4),TRUE)=chyba_kumulativni,data!B169&amp;" "&amp;chyba_listu_prihlasky,""),"")</f>
        <v/>
      </c>
      <c r="J33" s="198" t="str">
        <f t="shared" ca="1" si="1"/>
        <v>ok</v>
      </c>
    </row>
    <row r="34" spans="1:10" ht="16.2" thickBot="1" x14ac:dyDescent="0.35">
      <c r="A34" s="75">
        <v>20</v>
      </c>
      <c r="B34" s="116" t="s">
        <v>59</v>
      </c>
      <c r="C34" s="51" t="str">
        <f>IF(celkem_formaci&gt;=A34,souhrn!W31,"")</f>
        <v/>
      </c>
      <c r="D34" s="52" t="str">
        <f>IF(celkem_formaci&gt;=A34,souhrn!X31,"")</f>
        <v/>
      </c>
      <c r="E34" s="51" t="str">
        <f>IF(celkem_formaci&gt;=A34,souhrn!J31,"")</f>
        <v/>
      </c>
      <c r="F34" s="51" t="str">
        <f>IF(celkem_formaci&gt;=A34,souhrn!O31,"")</f>
        <v/>
      </c>
      <c r="G34" s="51" t="str">
        <f>IF(celkem_formaci&gt;=A34,IF(souhrn!AL31&lt;&gt;"",souhrn!AL31,""),"")</f>
        <v/>
      </c>
      <c r="H34" s="41">
        <f t="shared" si="0"/>
        <v>0</v>
      </c>
      <c r="I34" s="15" t="str">
        <f ca="1">IF(A34&lt;=celkem_formaci,IF(INDIRECT("'"&amp;data!B170&amp;"'!"&amp;ADDRESS(ROW('Přihláška č. 1'!$F$8),COLUMN('Přihláška č. 1'!$F$8),4),TRUE)=chyba_kumulativni,data!B170&amp;" "&amp;chyba_listu_prihlasky,""),"")</f>
        <v/>
      </c>
      <c r="J34" s="198" t="str">
        <f t="shared" ca="1" si="1"/>
        <v>ok</v>
      </c>
    </row>
  </sheetData>
  <sheetProtection algorithmName="SHA-512" hashValue="BIxnTiz5/QPBuVbQL3p7sgfGoHfgD8Pcn3TH8cyQ7+ZPaEH9yDBi0oTpmTar9vLGDqO74Wmc7anA9bYm+lLXEA==" saltValue="oxQklKdGcmRLf2VIGsO+tA==" spinCount="100000" sheet="1" objects="1" scenarios="1" selectLockedCells="1" selectUnlockedCells="1"/>
  <mergeCells count="17">
    <mergeCell ref="E7:F7"/>
    <mergeCell ref="A3:H3"/>
    <mergeCell ref="B13:H13"/>
    <mergeCell ref="B7:D7"/>
    <mergeCell ref="B6:D6"/>
    <mergeCell ref="A1:H1"/>
    <mergeCell ref="A2:H2"/>
    <mergeCell ref="B11:D11"/>
    <mergeCell ref="B10:D10"/>
    <mergeCell ref="B9:D9"/>
    <mergeCell ref="B8:D8"/>
    <mergeCell ref="B5:C5"/>
    <mergeCell ref="E6:F6"/>
    <mergeCell ref="E11:F11"/>
    <mergeCell ref="E10:F10"/>
    <mergeCell ref="E9:F9"/>
    <mergeCell ref="E8:F8"/>
  </mergeCells>
  <conditionalFormatting sqref="B15:G33">
    <cfRule type="expression" dxfId="164" priority="177">
      <formula>celkem_formaci&gt;=$A15</formula>
    </cfRule>
  </conditionalFormatting>
  <conditionalFormatting sqref="B34:G34">
    <cfRule type="expression" dxfId="163" priority="176">
      <formula>celkem_formaci&gt;=$A34</formula>
    </cfRule>
  </conditionalFormatting>
  <conditionalFormatting sqref="B15:H34">
    <cfRule type="expression" dxfId="162" priority="1">
      <formula>$I15&lt;&gt;""</formula>
    </cfRule>
  </conditionalFormatting>
  <conditionalFormatting sqref="H15:H33">
    <cfRule type="expression" dxfId="161" priority="178">
      <formula>celkem_formaci&gt;=$A15</formula>
    </cfRule>
  </conditionalFormatting>
  <hyperlinks>
    <hyperlink ref="B15" location="'Přihláška č. 1'!A1" display="1." xr:uid="{25AB963C-BEC5-49F5-832E-3AB7D6C98F42}"/>
    <hyperlink ref="B16" location="'Přihláška č. 2'!A1" display="2." xr:uid="{BE23F651-DC2A-4E90-9499-28F119870809}"/>
    <hyperlink ref="B17" location="'Přihláška č. 3'!A1" display="3." xr:uid="{571F75C5-A44D-4054-A604-C32BDF2FFE33}"/>
    <hyperlink ref="B18" location="'Přihláška č. 4'!A1" display="4." xr:uid="{F971973E-1519-407B-8006-531A99DF0D3F}"/>
    <hyperlink ref="B19" location="'Přihláška č. 5'!A1" display="5." xr:uid="{E96FBDCA-E944-4BC8-811B-841F67F00BB5}"/>
    <hyperlink ref="B20" location="'Přihláška č. 6'!A1" display="6." xr:uid="{EA2DA1CE-47A8-4468-8C23-FA64124FB3B6}"/>
    <hyperlink ref="B21" location="'Přihláška č. 7'!A1" display="7." xr:uid="{6D3AE769-1786-4918-B690-B5485E7339F1}"/>
    <hyperlink ref="B22" location="'Přihláška č. 8'!A1" display="8." xr:uid="{7A60E4A3-5512-432F-8906-22B2D68EBD59}"/>
    <hyperlink ref="B23" location="'Přihláška č. 9'!A1" display="9." xr:uid="{FDABC9E2-41F2-481B-BAAC-B89EE253FB76}"/>
    <hyperlink ref="B24" location="'Přihláška č. 10'!A1" display="10." xr:uid="{A502E91C-6D53-4E9C-ADB4-27EF8C9F3BDF}"/>
    <hyperlink ref="B25" location="'Přihláška č. 11'!A1" display="11." xr:uid="{27B71EFA-95B1-415B-922E-012E074A288D}"/>
    <hyperlink ref="B26" location="'Přihláška č. 12'!A1" display="12." xr:uid="{DAC02C33-CB55-4DC3-8A00-89C8EA78901D}"/>
    <hyperlink ref="B27" location="'Přihláška č. 13'!A1" display="13." xr:uid="{D63A49EB-5AD1-4CF7-B675-C4B42BAD3071}"/>
    <hyperlink ref="B28" location="'Přihláška č. 14'!A1" display="14." xr:uid="{6C44179D-EA6F-4659-B22F-4886A9FFE146}"/>
    <hyperlink ref="B29" location="'Přihláška č. 15'!A1" display="15." xr:uid="{A273DA1C-A107-4F4C-AA55-9C6D78245661}"/>
    <hyperlink ref="B30" location="'Přihláška č. 16'!A1" display="16." xr:uid="{DE936DD0-84A4-4A86-A9C4-1096D7BBDEB8}"/>
    <hyperlink ref="B31" location="'Přihláška č. 17'!A1" display="17." xr:uid="{8DE99134-B5EB-45B7-AE41-3989B7F3F214}"/>
    <hyperlink ref="B32" location="'Přihláška č. 18'!A1" display="18." xr:uid="{9EA3E5D0-E516-47D6-B23E-C8DBD22A2736}"/>
    <hyperlink ref="B33" location="'Přihláška č. 19'!A1" display="19." xr:uid="{80FC8F99-8A1E-4B05-B8C4-FA80973D6073}"/>
    <hyperlink ref="B34" location="'Přihláška č. 20'!A1" display="20." xr:uid="{B5DC72E0-74E4-41CB-8174-5BE4A6A97054}"/>
  </hyperlinks>
  <pageMargins left="0.31496062992125984" right="0.31496062992125984" top="0.59055118110236227" bottom="0.59055118110236227" header="0" footer="0"/>
  <pageSetup paperSize="9" scale="98"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43EF-C177-4C36-A2B1-16F831B05DB3}">
  <sheetPr codeName="List27">
    <tabColor theme="9"/>
  </sheetPr>
  <dimension ref="A1:C11"/>
  <sheetViews>
    <sheetView showGridLines="0" workbookViewId="0">
      <selection activeCell="B4" sqref="B4"/>
    </sheetView>
  </sheetViews>
  <sheetFormatPr defaultColWidth="9.109375" defaultRowHeight="14.4" x14ac:dyDescent="0.3"/>
  <cols>
    <col min="1" max="1" width="1.44140625" style="15" customWidth="1"/>
    <col min="2" max="2" width="24.88671875" style="15" bestFit="1" customWidth="1"/>
    <col min="3" max="3" width="70.88671875" style="15" customWidth="1"/>
    <col min="4" max="16384" width="9.109375" style="15"/>
  </cols>
  <sheetData>
    <row r="1" spans="1:3" ht="28.8" x14ac:dyDescent="0.55000000000000004">
      <c r="A1" s="284" t="s">
        <v>128</v>
      </c>
      <c r="B1" s="284"/>
      <c r="C1" s="284"/>
    </row>
    <row r="2" spans="1:3" ht="15" thickBot="1" x14ac:dyDescent="0.35"/>
    <row r="3" spans="1:3" ht="15" thickBot="1" x14ac:dyDescent="0.35">
      <c r="B3" s="56" t="s">
        <v>120</v>
      </c>
    </row>
    <row r="4" spans="1:3" ht="33" customHeight="1" thickBot="1" x14ac:dyDescent="0.35">
      <c r="B4" s="64"/>
      <c r="C4" s="61" t="s">
        <v>132</v>
      </c>
    </row>
    <row r="5" spans="1:3" ht="7.5" customHeight="1" thickBot="1" x14ac:dyDescent="0.35">
      <c r="B5" s="62"/>
    </row>
    <row r="6" spans="1:3" ht="33" customHeight="1" thickBot="1" x14ac:dyDescent="0.35">
      <c r="B6" s="64"/>
      <c r="C6" s="63" t="s">
        <v>455</v>
      </c>
    </row>
    <row r="7" spans="1:3" ht="15" thickBot="1" x14ac:dyDescent="0.35"/>
    <row r="8" spans="1:3" ht="18.75" customHeight="1" thickBot="1" x14ac:dyDescent="0.35">
      <c r="A8" s="55"/>
      <c r="B8" s="58" t="s">
        <v>124</v>
      </c>
      <c r="C8" s="55"/>
    </row>
    <row r="9" spans="1:3" s="57" customFormat="1" ht="45" customHeight="1" thickBot="1" x14ac:dyDescent="0.35">
      <c r="B9" s="328" t="str">
        <f>IF(AND(B4="",B6=""),chyba_souhlasy_bez_nutnych_souhlasu,IF(OR(B4="",B6=""),chyba_souhlasy_neodpovezeno,IF(AND(B4=data!B141,B6=data!B141),souhlasy_ok,chyba_souhlasy_bez_nutnych_souhlasu)))</f>
        <v>Bez udělěného souhlasu nelze zpracovávat osobní údaje uvedené v příhlášce a nelze Vás zařadit mezi přihlášené.</v>
      </c>
      <c r="C9" s="329"/>
    </row>
    <row r="11" spans="1:3" ht="30" customHeight="1" x14ac:dyDescent="0.3">
      <c r="B11" s="285" t="s">
        <v>129</v>
      </c>
      <c r="C11" s="285"/>
    </row>
  </sheetData>
  <sheetProtection algorithmName="SHA-512" hashValue="muSfKjQ94jsBCFQ2iFdtSXqmJNtrIL/FcYKxETxcL6g+y4zJuTtaHUrTav1IbIE1IxW4UTqr+Oxv/qxXjoPulw==" saltValue="2LcxVCOSe1MCESMFeu1QzA==" spinCount="100000" sheet="1" objects="1" scenarios="1" selectLockedCells="1"/>
  <mergeCells count="3">
    <mergeCell ref="B9:C9"/>
    <mergeCell ref="A1:C1"/>
    <mergeCell ref="B11:C11"/>
  </mergeCells>
  <conditionalFormatting sqref="B4 B6">
    <cfRule type="expression" dxfId="160" priority="1">
      <formula>B4=""</formula>
    </cfRule>
  </conditionalFormatting>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errorTitle="Tornádo říká:" error="Vyberte ze seznamu nebo ručně napište:_x000a_„Potvrzuji&quot;_x000a_„Nepotvrzuji&quot;" xr:uid="{1266008C-1039-4E05-BD2F-12874465CD02}">
          <x14:formula1>
            <xm:f>data!$B$141:$B$142</xm:f>
          </x14:formula1>
          <xm:sqref>B4</xm:sqref>
        </x14:dataValidation>
        <x14:dataValidation type="list" allowBlank="1" showInputMessage="1" showErrorMessage="1" errorTitle="Tornádo říká:" error="Vyberte ze seznamu nebo ručně napište:_x000a_„Potvrzuji&quot;_x000a_„Nepotvrzuji&quot;" xr:uid="{DC6B709F-3620-4FD8-9E7D-99CDCD82CA2F}">
          <x14:formula1>
            <xm:f>data!$B$141:$B$142</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L40"/>
  <sheetViews>
    <sheetView showGridLines="0" zoomScaleNormal="10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Fdufhny87eGkVXEzt2ed2iX2ytjLslxkKdNCMiyUNy5P6TUZJqY8y9dheqPai1aWAjTXVsXliD4+mL39k0PJ/g==" saltValue="Sg6hssUF1yiGg7p9bJEGUA==" spinCount="100000" sheet="1" objects="1" scenarios="1" selectLockedCells="1"/>
  <dataConsolidate/>
  <mergeCells count="54">
    <mergeCell ref="F14:G14"/>
    <mergeCell ref="F4:G4"/>
    <mergeCell ref="F5:G5"/>
    <mergeCell ref="F6:G6"/>
    <mergeCell ref="F12:G13"/>
    <mergeCell ref="F8:G10"/>
    <mergeCell ref="F11:G11"/>
    <mergeCell ref="D16:E16"/>
    <mergeCell ref="B15:C15"/>
    <mergeCell ref="D12:E12"/>
    <mergeCell ref="B3:E3"/>
    <mergeCell ref="B14:E14"/>
    <mergeCell ref="D6:E6"/>
    <mergeCell ref="D15:E15"/>
    <mergeCell ref="B11:E11"/>
    <mergeCell ref="B12:C12"/>
    <mergeCell ref="D13:E13"/>
    <mergeCell ref="B13:C13"/>
    <mergeCell ref="B9:C10"/>
    <mergeCell ref="A1:G1"/>
    <mergeCell ref="B6:C6"/>
    <mergeCell ref="B7:C7"/>
    <mergeCell ref="B8:C8"/>
    <mergeCell ref="B5:C5"/>
    <mergeCell ref="B4:C4"/>
    <mergeCell ref="D4:E4"/>
    <mergeCell ref="D5:E5"/>
    <mergeCell ref="D8:E8"/>
    <mergeCell ref="D7:E7"/>
    <mergeCell ref="F7:G7"/>
    <mergeCell ref="D21:E21"/>
    <mergeCell ref="D20:E20"/>
    <mergeCell ref="D19:E19"/>
    <mergeCell ref="D18:E18"/>
    <mergeCell ref="D17:E17"/>
    <mergeCell ref="D40:E40"/>
    <mergeCell ref="D39:E39"/>
    <mergeCell ref="D38:E38"/>
    <mergeCell ref="D37:E37"/>
    <mergeCell ref="D36:E36"/>
    <mergeCell ref="D35:E35"/>
    <mergeCell ref="D34:E34"/>
    <mergeCell ref="D22:E22"/>
    <mergeCell ref="D33:E33"/>
    <mergeCell ref="D32:E32"/>
    <mergeCell ref="D31:E31"/>
    <mergeCell ref="D30:E30"/>
    <mergeCell ref="D29:E29"/>
    <mergeCell ref="D28:E28"/>
    <mergeCell ref="D27:E27"/>
    <mergeCell ref="D26:E26"/>
    <mergeCell ref="D25:E25"/>
    <mergeCell ref="D24:E24"/>
    <mergeCell ref="D23:E23"/>
  </mergeCells>
  <conditionalFormatting sqref="A11:F11 H11:K11">
    <cfRule type="expression" dxfId="159" priority="1">
      <formula>$A$1&lt;&gt;nazev_klubu</formula>
    </cfRule>
  </conditionalFormatting>
  <conditionalFormatting sqref="A1:G1">
    <cfRule type="expression" dxfId="158" priority="3">
      <formula>$A$1&lt;&gt;nazev_klubu</formula>
    </cfRule>
  </conditionalFormatting>
  <conditionalFormatting sqref="A2:K10 A12:K40">
    <cfRule type="expression" dxfId="157" priority="2">
      <formula>$A$1&lt;&gt;nazev_klubu</formula>
    </cfRule>
  </conditionalFormatting>
  <conditionalFormatting sqref="B16:F39">
    <cfRule type="expression" dxfId="156" priority="6">
      <formula>$D$6&gt;=$A16</formula>
    </cfRule>
  </conditionalFormatting>
  <conditionalFormatting sqref="B40:F40">
    <cfRule type="expression" dxfId="155" priority="8">
      <formula>$D$6=$A$40</formula>
    </cfRule>
  </conditionalFormatting>
  <conditionalFormatting sqref="D4:E8 E9">
    <cfRule type="expression" dxfId="154" priority="5">
      <formula>D4=""</formula>
    </cfRule>
  </conditionalFormatting>
  <conditionalFormatting sqref="F8">
    <cfRule type="expression" dxfId="153" priority="4">
      <formula>$F$8=list_ok</formula>
    </cfRule>
  </conditionalFormatting>
  <conditionalFormatting sqref="G16:G39">
    <cfRule type="expression" dxfId="152" priority="7">
      <formula>$D$6&gt;=$A16</formula>
    </cfRule>
  </conditionalFormatting>
  <dataValidations count="3">
    <dataValidation type="date" operator="lessThanOrEqual" allowBlank="1" showErrorMessage="1" errorTitle="Tornádo říká:" error="Pokoušíte se zadat datum, které je v budoucnosti." sqref="F16:F40" xr:uid="{AB77779C-2E58-4011-841B-4F6E76BE7514}">
      <formula1>TODAY()</formula1>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583E046A-DDE3-4AF1-8221-2F0FF183FEB1}">
      <formula1>VLOOKUP(D4,tabulka_min_max_soutezicich,2,0)</formula1>
      <formula2>VLOOKUP(D4,tabulka_min_max_soutezicich,3,0)</formula2>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2EB4FE6D-A638-4D30-B8BA-72C6AF42FC07}">
      <formula1>VLOOKUP(D4,tabulka_min_max_cas,2,0)*60</formula1>
      <formula2>VLOOKUP(D4,tabulka_min_max_cas,3,0)*60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45E45D88-0277-402E-926D-070D86FDFC9C}">
          <x14:formula1>
            <xm:f>IF('Základní informace o klubu'!$C$5=$A$1,'Základní informace o klubu'!$D$14:$D$21,data!$B$137:$B$138)</xm:f>
          </x14:formula1>
          <xm:sqref>E9</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DC6807C2-674D-4209-9FAF-54CBAF922E62}">
          <x14:formula1>
            <xm:f>IF('Základní informace o klubu'!$C$5=$A$1,'Základní informace o klubu'!$D$14:$D$21,data!$B$137:$B$138)</xm:f>
          </x14:formula1>
          <xm:sqref>E10</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FEC2D5EB-E89B-4EE3-8D14-6E515E9D7B32}">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B9BDAE8C-8EBA-475A-B686-FD556E9EB28F}">
          <x14:formula1>
            <xm:f>IF('Základní informace o klubu'!$C$5&lt;&gt;$A$1,data!$B$137:$B$138,IF(OR(D4=data!B89,D4=data!B90),data!$B$133,data!$B$133:$B$134))</xm:f>
          </x14:formula1>
          <xm:sqref>D5:E5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XXPOEDtyBBtZsupjZs6NLQdb1Azz9mx4Et9ovM3LaUMwo2l0jEOwx+V9h5ciyVajUfhmG6ETjRWjGgc1eEGWYA==" saltValue="PimJIvREoGfhaSPY1CoHQA==" spinCount="100000" sheet="1" objects="1" scenarios="1" selectLockedCells="1"/>
  <mergeCells count="54">
    <mergeCell ref="B14:E14"/>
    <mergeCell ref="F14:G14"/>
    <mergeCell ref="B15:C15"/>
    <mergeCell ref="D36:E36"/>
    <mergeCell ref="D35:E35"/>
    <mergeCell ref="D25:E25"/>
    <mergeCell ref="D30:E30"/>
    <mergeCell ref="D26:E26"/>
    <mergeCell ref="D27:E27"/>
    <mergeCell ref="D29:E29"/>
    <mergeCell ref="D28:E28"/>
    <mergeCell ref="D20:E20"/>
    <mergeCell ref="D21:E21"/>
    <mergeCell ref="D22:E22"/>
    <mergeCell ref="D23:E23"/>
    <mergeCell ref="D24:E24"/>
    <mergeCell ref="F11:G11"/>
    <mergeCell ref="B11:E11"/>
    <mergeCell ref="B12:C12"/>
    <mergeCell ref="B8:C8"/>
    <mergeCell ref="D8:E8"/>
    <mergeCell ref="B9:C10"/>
    <mergeCell ref="B13:C13"/>
    <mergeCell ref="B7:C7"/>
    <mergeCell ref="D7:E7"/>
    <mergeCell ref="A1:G1"/>
    <mergeCell ref="B3:E3"/>
    <mergeCell ref="B4:C4"/>
    <mergeCell ref="D4:E4"/>
    <mergeCell ref="F4:G4"/>
    <mergeCell ref="B5:C5"/>
    <mergeCell ref="D5:E5"/>
    <mergeCell ref="F5:G5"/>
    <mergeCell ref="B6:C6"/>
    <mergeCell ref="D6:E6"/>
    <mergeCell ref="F6:G6"/>
    <mergeCell ref="F7:G7"/>
    <mergeCell ref="F8:G10"/>
    <mergeCell ref="D37:E37"/>
    <mergeCell ref="D38:E38"/>
    <mergeCell ref="D39:E39"/>
    <mergeCell ref="D40:E40"/>
    <mergeCell ref="F12:G13"/>
    <mergeCell ref="D19:E19"/>
    <mergeCell ref="D12:E12"/>
    <mergeCell ref="D13:E13"/>
    <mergeCell ref="D15:E15"/>
    <mergeCell ref="D16:E16"/>
    <mergeCell ref="D17:E17"/>
    <mergeCell ref="D18:E18"/>
    <mergeCell ref="D32:E32"/>
    <mergeCell ref="D33:E33"/>
    <mergeCell ref="D34:E34"/>
    <mergeCell ref="D31:E31"/>
  </mergeCells>
  <conditionalFormatting sqref="A11:F11 H11:K11">
    <cfRule type="expression" dxfId="151" priority="1">
      <formula>$A$1&lt;&gt;nazev_klubu</formula>
    </cfRule>
  </conditionalFormatting>
  <conditionalFormatting sqref="A1:G1">
    <cfRule type="expression" dxfId="150" priority="3">
      <formula>$A$1&lt;&gt;nazev_klubu</formula>
    </cfRule>
  </conditionalFormatting>
  <conditionalFormatting sqref="A2:K10 A12:K40">
    <cfRule type="expression" dxfId="149" priority="2">
      <formula>$A$1&lt;&gt;nazev_klubu</formula>
    </cfRule>
  </conditionalFormatting>
  <conditionalFormatting sqref="B16:F39">
    <cfRule type="expression" dxfId="148" priority="6">
      <formula>$D$6&gt;=$A16</formula>
    </cfRule>
  </conditionalFormatting>
  <conditionalFormatting sqref="B40:F40">
    <cfRule type="expression" dxfId="147" priority="8">
      <formula>$D$6=$A$40</formula>
    </cfRule>
  </conditionalFormatting>
  <conditionalFormatting sqref="D4:E8 E9">
    <cfRule type="expression" dxfId="146" priority="5">
      <formula>D4=""</formula>
    </cfRule>
  </conditionalFormatting>
  <conditionalFormatting sqref="F8">
    <cfRule type="expression" dxfId="145" priority="4">
      <formula>$F$8=list_ok</formula>
    </cfRule>
  </conditionalFormatting>
  <conditionalFormatting sqref="G16:G39">
    <cfRule type="expression" dxfId="144" priority="7">
      <formula>$D$6&gt;=$A16</formula>
    </cfRule>
  </conditionalFormatting>
  <dataValidations count="3">
    <dataValidation type="date" operator="lessThanOrEqual" allowBlank="1" showErrorMessage="1" errorTitle="Tornádo říká:" error="Pokoušíte se zadat datum, které je v budoucnosti." sqref="F16:F40" xr:uid="{04B6D8AE-16F0-4B47-8E1B-220DC459DB31}">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70CD2240-09C0-4FFF-97A4-E7310E468BA5}">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A5F75732-5AC0-4D33-BCBE-C2E41D462C86}">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D93E687E-E427-4D55-A120-51E7E770FEEA}">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807A9F12-200E-4AF1-936C-FB823F8BC065}">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A3A35E37-BE3B-4352-BA83-213989136878}">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AA66D80D-E2D1-49CD-8B28-F22BF620300E}">
          <x14:formula1>
            <xm:f>IF('Základní informace o klubu'!$C$5&lt;&gt;$A$1,data!$B$137:$B$138,IF(OR(D4=data!B89,D4=data!B90),data!$B$133,data!$B$133:$B$134))</xm:f>
          </x14:formula1>
          <xm:sqref>D5:E5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yZ2KQwz9JDumGiw1xpEkQsroS36b1RiHPHM0wpZNsBqHv4N1zcJKiFXVazm3O2bxv0TB8COdG3qqJ3LZYgYnUw==" saltValue="9E1zaXcPAfR4ahuWl+bhJA==" spinCount="100000" sheet="1" objects="1" scenarios="1" selectLockedCells="1"/>
  <mergeCells count="54">
    <mergeCell ref="D36:E36"/>
    <mergeCell ref="D22:E22"/>
    <mergeCell ref="B13:C13"/>
    <mergeCell ref="F14:G14"/>
    <mergeCell ref="D40:E40"/>
    <mergeCell ref="D35:E35"/>
    <mergeCell ref="D24:E24"/>
    <mergeCell ref="D25:E25"/>
    <mergeCell ref="D26:E26"/>
    <mergeCell ref="D27:E27"/>
    <mergeCell ref="D28:E28"/>
    <mergeCell ref="D29:E29"/>
    <mergeCell ref="D34:E34"/>
    <mergeCell ref="D13:E13"/>
    <mergeCell ref="D31:E31"/>
    <mergeCell ref="D32:E32"/>
    <mergeCell ref="D33:E33"/>
    <mergeCell ref="A1:G1"/>
    <mergeCell ref="B3:E3"/>
    <mergeCell ref="B4:C4"/>
    <mergeCell ref="D4:E4"/>
    <mergeCell ref="F4:G4"/>
    <mergeCell ref="B5:C5"/>
    <mergeCell ref="D5:E5"/>
    <mergeCell ref="F5:G5"/>
    <mergeCell ref="B6:C6"/>
    <mergeCell ref="D6:E6"/>
    <mergeCell ref="F6:G6"/>
    <mergeCell ref="F7:G7"/>
    <mergeCell ref="B12:C12"/>
    <mergeCell ref="D12:E12"/>
    <mergeCell ref="F8:G10"/>
    <mergeCell ref="F12:G13"/>
    <mergeCell ref="B8:C8"/>
    <mergeCell ref="D8:E8"/>
    <mergeCell ref="B9:C10"/>
    <mergeCell ref="B11:E11"/>
    <mergeCell ref="F11:G11"/>
    <mergeCell ref="D37:E37"/>
    <mergeCell ref="D38:E38"/>
    <mergeCell ref="D39:E39"/>
    <mergeCell ref="B7:C7"/>
    <mergeCell ref="D7:E7"/>
    <mergeCell ref="D30:E30"/>
    <mergeCell ref="B14:E14"/>
    <mergeCell ref="B15:C15"/>
    <mergeCell ref="D15:E15"/>
    <mergeCell ref="D18:E18"/>
    <mergeCell ref="D23:E23"/>
    <mergeCell ref="D16:E16"/>
    <mergeCell ref="D17:E17"/>
    <mergeCell ref="D19:E19"/>
    <mergeCell ref="D20:E20"/>
    <mergeCell ref="D21:E21"/>
  </mergeCells>
  <conditionalFormatting sqref="A11:F11 H11:K11">
    <cfRule type="expression" dxfId="143" priority="1">
      <formula>$A$1&lt;&gt;nazev_klubu</formula>
    </cfRule>
  </conditionalFormatting>
  <conditionalFormatting sqref="A1:G1">
    <cfRule type="expression" dxfId="142" priority="3">
      <formula>$A$1&lt;&gt;nazev_klubu</formula>
    </cfRule>
  </conditionalFormatting>
  <conditionalFormatting sqref="A2:K10 A12:K40">
    <cfRule type="expression" dxfId="141" priority="2">
      <formula>$A$1&lt;&gt;nazev_klubu</formula>
    </cfRule>
  </conditionalFormatting>
  <conditionalFormatting sqref="B16:F39">
    <cfRule type="expression" dxfId="140" priority="6">
      <formula>$D$6&gt;=$A16</formula>
    </cfRule>
  </conditionalFormatting>
  <conditionalFormatting sqref="B40:F40">
    <cfRule type="expression" dxfId="139" priority="8">
      <formula>$D$6=$A$40</formula>
    </cfRule>
  </conditionalFormatting>
  <conditionalFormatting sqref="D4:E8 E9">
    <cfRule type="expression" dxfId="138" priority="5">
      <formula>D4=""</formula>
    </cfRule>
  </conditionalFormatting>
  <conditionalFormatting sqref="F8">
    <cfRule type="expression" dxfId="137" priority="4">
      <formula>$F$8=list_ok</formula>
    </cfRule>
  </conditionalFormatting>
  <conditionalFormatting sqref="G16:G39">
    <cfRule type="expression" dxfId="136" priority="7">
      <formula>$D$6&gt;=$A16</formula>
    </cfRule>
  </conditionalFormatting>
  <dataValidations count="3">
    <dataValidation type="date" operator="lessThanOrEqual" allowBlank="1" showErrorMessage="1" errorTitle="Tornádo říká:" error="Pokoušíte se zadat datum, které je v budoucnosti." sqref="F16:F40" xr:uid="{88FBFD31-A045-46DF-8647-EC9631A883EC}">
      <formula1>TODAY()</formula1>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35DB5F7C-D9C5-4634-B5DF-A6900E0ED44C}">
      <formula1>VLOOKUP(D4,tabulka_min_max_soutezicich,2,0)</formula1>
      <formula2>VLOOKUP(D4,tabulka_min_max_soutezicich,3,0)</formula2>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5AB1F0B5-B15C-4659-BC20-A547FF5D5500}">
      <formula1>VLOOKUP(D4,tabulka_min_max_cas,2,0)*60</formula1>
      <formula2>VLOOKUP(D4,tabulka_min_max_cas,3,0)*60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3E813CB4-A9E9-4283-8935-94CBB29F5DA9}">
          <x14:formula1>
            <xm:f>IF('Základní informace o klubu'!$C$5=$A$1,'Základní informace o klubu'!$D$14:$D$21,data!$B$137:$B$138)</xm:f>
          </x14:formula1>
          <xm:sqref>E9</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B9F318AF-29A1-43F2-8903-06E41C183DAD}">
          <x14:formula1>
            <xm:f>IF('Základní informace o klubu'!$C$5=$A$1,'Základní informace o klubu'!$D$14:$D$21,data!$B$137:$B$138)</xm:f>
          </x14:formula1>
          <xm:sqref>E10</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E9EB8CB8-F3DE-4046-BAA9-AF6149DFA742}">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03B16CF3-CBEC-4E94-825B-0A2ADA23D602}">
          <x14:formula1>
            <xm:f>IF('Základní informace o klubu'!$C$5&lt;&gt;$A$1,data!$B$137:$B$138,IF(OR(D4=data!B89,D4=data!B90),data!$B$133,data!$B$133:$B$134))</xm:f>
          </x14:formula1>
          <xm:sqref>D5:E5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BMUkG5Nf3zlbvzVOFHDRn0qafwadtUELQLneBm47dGbt9xXa/0PvZtOkQJ6cUjUtqYbp1hDqu6v/mz+lIqCwZw==" saltValue="+P9SHeTrjb/Qj/aZYa8rQQ==" spinCount="100000" sheet="1" objects="1" scenarios="1" selectLockedCells="1"/>
  <mergeCells count="54">
    <mergeCell ref="B7:C7"/>
    <mergeCell ref="D7:E7"/>
    <mergeCell ref="F7:G7"/>
    <mergeCell ref="A1:G1"/>
    <mergeCell ref="B3:E3"/>
    <mergeCell ref="B4:C4"/>
    <mergeCell ref="D4:E4"/>
    <mergeCell ref="F4:G4"/>
    <mergeCell ref="B5:C5"/>
    <mergeCell ref="D5:E5"/>
    <mergeCell ref="F5:G5"/>
    <mergeCell ref="B6:C6"/>
    <mergeCell ref="D6:E6"/>
    <mergeCell ref="F6:G6"/>
    <mergeCell ref="F8:G10"/>
    <mergeCell ref="D22:E22"/>
    <mergeCell ref="B14:E14"/>
    <mergeCell ref="B15:C15"/>
    <mergeCell ref="D15:E15"/>
    <mergeCell ref="D18:E18"/>
    <mergeCell ref="B12:C12"/>
    <mergeCell ref="D12:E12"/>
    <mergeCell ref="B13:C13"/>
    <mergeCell ref="D13:E13"/>
    <mergeCell ref="F14:G14"/>
    <mergeCell ref="F12:G13"/>
    <mergeCell ref="B9:C10"/>
    <mergeCell ref="B8:C8"/>
    <mergeCell ref="D8:E8"/>
    <mergeCell ref="F11:G11"/>
    <mergeCell ref="D29:E29"/>
    <mergeCell ref="D30:E30"/>
    <mergeCell ref="D31:E31"/>
    <mergeCell ref="D32:E32"/>
    <mergeCell ref="D33:E33"/>
    <mergeCell ref="D24:E24"/>
    <mergeCell ref="D25:E25"/>
    <mergeCell ref="D26:E26"/>
    <mergeCell ref="D27:E27"/>
    <mergeCell ref="D28:E28"/>
    <mergeCell ref="D37:E37"/>
    <mergeCell ref="D38:E38"/>
    <mergeCell ref="D39:E39"/>
    <mergeCell ref="D40:E40"/>
    <mergeCell ref="D34:E34"/>
    <mergeCell ref="D36:E36"/>
    <mergeCell ref="D35:E35"/>
    <mergeCell ref="B11:E11"/>
    <mergeCell ref="D23:E23"/>
    <mergeCell ref="D16:E16"/>
    <mergeCell ref="D17:E17"/>
    <mergeCell ref="D19:E19"/>
    <mergeCell ref="D20:E20"/>
    <mergeCell ref="D21:E21"/>
  </mergeCells>
  <conditionalFormatting sqref="A11:F11 H11:K11">
    <cfRule type="expression" dxfId="135" priority="1">
      <formula>$A$1&lt;&gt;nazev_klubu</formula>
    </cfRule>
  </conditionalFormatting>
  <conditionalFormatting sqref="A1:G1">
    <cfRule type="expression" dxfId="134" priority="3">
      <formula>$A$1&lt;&gt;nazev_klubu</formula>
    </cfRule>
  </conditionalFormatting>
  <conditionalFormatting sqref="A2:K10 A12:K40">
    <cfRule type="expression" dxfId="133" priority="2">
      <formula>$A$1&lt;&gt;nazev_klubu</formula>
    </cfRule>
  </conditionalFormatting>
  <conditionalFormatting sqref="B16:F39">
    <cfRule type="expression" dxfId="132" priority="6">
      <formula>$D$6&gt;=$A16</formula>
    </cfRule>
  </conditionalFormatting>
  <conditionalFormatting sqref="B40:F40">
    <cfRule type="expression" dxfId="131" priority="8">
      <formula>$D$6=$A$40</formula>
    </cfRule>
  </conditionalFormatting>
  <conditionalFormatting sqref="D4:E8 E9">
    <cfRule type="expression" dxfId="130" priority="5">
      <formula>D4=""</formula>
    </cfRule>
  </conditionalFormatting>
  <conditionalFormatting sqref="F8">
    <cfRule type="expression" dxfId="129" priority="4">
      <formula>$F$8=list_ok</formula>
    </cfRule>
  </conditionalFormatting>
  <conditionalFormatting sqref="G16:G39">
    <cfRule type="expression" dxfId="128" priority="7">
      <formula>$D$6&gt;=$A16</formula>
    </cfRule>
  </conditionalFormatting>
  <dataValidations count="3">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440C8202-44D1-48B6-8AB2-04F3A0224047}">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1542742C-2AC8-4A66-8A84-01D9307FE175}">
      <formula1>VLOOKUP(D4,tabulka_min_max_soutezicich,2,0)</formula1>
      <formula2>VLOOKUP(D4,tabulka_min_max_soutezicich,3,0)</formula2>
    </dataValidation>
    <dataValidation type="date" operator="lessThanOrEqual" allowBlank="1" showErrorMessage="1" errorTitle="Tornádo říká:" error="Pokoušíte se zadat datum, které je v budoucnosti." sqref="F16:F40" xr:uid="{4A6C77A6-3B71-4698-B7E7-E4575EBCFE9D}">
      <formula1>TODAY()</formula1>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E641F93E-2DCA-458C-9CFD-C99FEB21473F}">
          <x14:formula1>
            <xm:f>IF('Základní informace o klubu'!$C$5=$A$1,data!$B$85:$B$90,data!$B$137:$B$138)</xm:f>
          </x14:formula1>
          <xm:sqref>D4:E4</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8071B7CF-633B-4D29-A3C4-02568634BE81}">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9643B22E-092B-4997-94CA-8700F1F893C7}">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3B7CF16E-0555-485D-A53A-EE4471AB1382}">
          <x14:formula1>
            <xm:f>IF('Základní informace o klubu'!$C$5&lt;&gt;$A$1,data!$B$137:$B$138,IF(OR(D4=data!B89,D4=data!B90),data!$B$133,data!$B$133:$B$134))</xm:f>
          </x14:formula1>
          <xm:sqref>D5:E5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1Zx4ul6fhvywdwdN662cO2N4s/T3wB1fgg1HvHfRng0JDriXySV1U0H0daolMEHHRyWsgwTOzFN58B/n/pxUDw==" saltValue="Ghf/rfSQMVz54Ej/ABJqEw==" spinCount="100000" sheet="1" objects="1" scenarios="1" selectLockedCells="1"/>
  <mergeCells count="54">
    <mergeCell ref="B7:C7"/>
    <mergeCell ref="D7:E7"/>
    <mergeCell ref="F7:G7"/>
    <mergeCell ref="A1:G1"/>
    <mergeCell ref="B3:E3"/>
    <mergeCell ref="B4:C4"/>
    <mergeCell ref="D4:E4"/>
    <mergeCell ref="F4:G4"/>
    <mergeCell ref="B5:C5"/>
    <mergeCell ref="D5:E5"/>
    <mergeCell ref="F5:G5"/>
    <mergeCell ref="B6:C6"/>
    <mergeCell ref="D6:E6"/>
    <mergeCell ref="F6:G6"/>
    <mergeCell ref="F8:G10"/>
    <mergeCell ref="D22:E22"/>
    <mergeCell ref="B14:E14"/>
    <mergeCell ref="B15:C15"/>
    <mergeCell ref="D15:E15"/>
    <mergeCell ref="D18:E18"/>
    <mergeCell ref="B12:C12"/>
    <mergeCell ref="D12:E12"/>
    <mergeCell ref="B13:C13"/>
    <mergeCell ref="D13:E13"/>
    <mergeCell ref="F14:G14"/>
    <mergeCell ref="F12:G13"/>
    <mergeCell ref="B9:C10"/>
    <mergeCell ref="B8:C8"/>
    <mergeCell ref="D8:E8"/>
    <mergeCell ref="F11:G11"/>
    <mergeCell ref="D29:E29"/>
    <mergeCell ref="D30:E30"/>
    <mergeCell ref="D31:E31"/>
    <mergeCell ref="D32:E32"/>
    <mergeCell ref="D33:E33"/>
    <mergeCell ref="D24:E24"/>
    <mergeCell ref="D25:E25"/>
    <mergeCell ref="D26:E26"/>
    <mergeCell ref="D27:E27"/>
    <mergeCell ref="D28:E28"/>
    <mergeCell ref="D37:E37"/>
    <mergeCell ref="D38:E38"/>
    <mergeCell ref="D39:E39"/>
    <mergeCell ref="D40:E40"/>
    <mergeCell ref="D34:E34"/>
    <mergeCell ref="D36:E36"/>
    <mergeCell ref="D35:E35"/>
    <mergeCell ref="B11:E11"/>
    <mergeCell ref="D23:E23"/>
    <mergeCell ref="D16:E16"/>
    <mergeCell ref="D17:E17"/>
    <mergeCell ref="D19:E19"/>
    <mergeCell ref="D20:E20"/>
    <mergeCell ref="D21:E21"/>
  </mergeCells>
  <conditionalFormatting sqref="A11:F11 H11:K11">
    <cfRule type="expression" dxfId="127" priority="1">
      <formula>$A$1&lt;&gt;nazev_klubu</formula>
    </cfRule>
  </conditionalFormatting>
  <conditionalFormatting sqref="A1:G1">
    <cfRule type="expression" dxfId="126" priority="3">
      <formula>$A$1&lt;&gt;nazev_klubu</formula>
    </cfRule>
  </conditionalFormatting>
  <conditionalFormatting sqref="A2:K10 A12:K40">
    <cfRule type="expression" dxfId="125" priority="2">
      <formula>$A$1&lt;&gt;nazev_klubu</formula>
    </cfRule>
  </conditionalFormatting>
  <conditionalFormatting sqref="B16:F39">
    <cfRule type="expression" dxfId="124" priority="6">
      <formula>$D$6&gt;=$A16</formula>
    </cfRule>
  </conditionalFormatting>
  <conditionalFormatting sqref="B40:F40">
    <cfRule type="expression" dxfId="123" priority="8">
      <formula>$D$6=$A$40</formula>
    </cfRule>
  </conditionalFormatting>
  <conditionalFormatting sqref="D4:E8 E9">
    <cfRule type="expression" dxfId="122" priority="5">
      <formula>D4=""</formula>
    </cfRule>
  </conditionalFormatting>
  <conditionalFormatting sqref="F8">
    <cfRule type="expression" dxfId="121" priority="4">
      <formula>$F$8=list_ok</formula>
    </cfRule>
  </conditionalFormatting>
  <conditionalFormatting sqref="G16:G39">
    <cfRule type="expression" dxfId="120" priority="7">
      <formula>$D$6&gt;=$A16</formula>
    </cfRule>
  </conditionalFormatting>
  <dataValidations xWindow="428" yWindow="560" count="3">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C91844C1-7716-4077-8A3C-64771E5C9ED7}">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5A28D7B5-02B8-462D-AC86-859B7E7F06B8}">
      <formula1>VLOOKUP(D4,tabulka_min_max_soutezicich,2,0)</formula1>
      <formula2>VLOOKUP(D4,tabulka_min_max_soutezicich,3,0)</formula2>
    </dataValidation>
    <dataValidation type="date" operator="lessThanOrEqual" allowBlank="1" showErrorMessage="1" errorTitle="Tornádo říká:" error="Pokoušíte se zadat datum, které je v budoucnosti." sqref="F16:F40" xr:uid="{6C427194-4799-48BB-A56F-F98AA9775DB7}">
      <formula1>TODAY()</formula1>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xWindow="428" yWindow="560" count="4">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55E501C0-FBDC-47BE-B631-05E8648E6A2E}">
          <x14:formula1>
            <xm:f>IF('Základní informace o klubu'!$C$5=$A$1,data!$B$85:$B$90,data!$B$137:$B$138)</xm:f>
          </x14:formula1>
          <xm:sqref>D4:E4</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6BB8F66C-C697-4A62-B2E7-CE8B3CB61961}">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2812C184-0634-49A0-829F-19C16CC0A514}">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5FE52DBF-3BB9-44ED-871A-8A2F2A638AB2}">
          <x14:formula1>
            <xm:f>IF('Základní informace o klubu'!$C$5&lt;&gt;$A$1,data!$B$137:$B$138,IF(OR(D4=data!B89,D4=data!B90),data!$B$133,data!$B$133:$B$134))</xm:f>
          </x14:formula1>
          <xm:sqref>D5:E5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OiMgg5mVD7NLCsdbMFaDjxQz+QpnhgUiF3RNcRi2HEybUkkLD6J3rU8z4WIRQ0vqn1HexPYy9nSWzjS3PCZr2w==" saltValue="duAjZOViao3ywSprjaxOOA==" spinCount="100000" sheet="1" objects="1" scenarios="1" selectLockedCells="1"/>
  <mergeCells count="54">
    <mergeCell ref="A1:G1"/>
    <mergeCell ref="B3:E3"/>
    <mergeCell ref="B4:C4"/>
    <mergeCell ref="D4:E4"/>
    <mergeCell ref="F4:G4"/>
    <mergeCell ref="B8:C8"/>
    <mergeCell ref="D8:E8"/>
    <mergeCell ref="F6:G6"/>
    <mergeCell ref="B7:C7"/>
    <mergeCell ref="D7:E7"/>
    <mergeCell ref="F7:G7"/>
    <mergeCell ref="F8:G10"/>
    <mergeCell ref="B9:C10"/>
    <mergeCell ref="B5:C5"/>
    <mergeCell ref="D5:E5"/>
    <mergeCell ref="F5:G5"/>
    <mergeCell ref="B6:C6"/>
    <mergeCell ref="D6:E6"/>
    <mergeCell ref="B11:E11"/>
    <mergeCell ref="B12:C12"/>
    <mergeCell ref="D12:E12"/>
    <mergeCell ref="B13:C13"/>
    <mergeCell ref="D13:E13"/>
    <mergeCell ref="F14:G14"/>
    <mergeCell ref="F12:G13"/>
    <mergeCell ref="B14:E14"/>
    <mergeCell ref="D29:E29"/>
    <mergeCell ref="D30:E30"/>
    <mergeCell ref="D23:E23"/>
    <mergeCell ref="D16:E16"/>
    <mergeCell ref="D17:E17"/>
    <mergeCell ref="D19:E19"/>
    <mergeCell ref="D20:E20"/>
    <mergeCell ref="D21:E21"/>
    <mergeCell ref="B15:C15"/>
    <mergeCell ref="D15:E15"/>
    <mergeCell ref="D18:E18"/>
    <mergeCell ref="D22:E22"/>
    <mergeCell ref="F11:G11"/>
    <mergeCell ref="D37:E37"/>
    <mergeCell ref="D38:E38"/>
    <mergeCell ref="D39:E39"/>
    <mergeCell ref="D40:E40"/>
    <mergeCell ref="D34:E34"/>
    <mergeCell ref="D36:E36"/>
    <mergeCell ref="D35:E35"/>
    <mergeCell ref="D31:E31"/>
    <mergeCell ref="D32:E32"/>
    <mergeCell ref="D33:E33"/>
    <mergeCell ref="D24:E24"/>
    <mergeCell ref="D25:E25"/>
    <mergeCell ref="D26:E26"/>
    <mergeCell ref="D27:E27"/>
    <mergeCell ref="D28:E28"/>
  </mergeCells>
  <conditionalFormatting sqref="A11:F11 H11:K11">
    <cfRule type="expression" dxfId="119" priority="1">
      <formula>$A$1&lt;&gt;nazev_klubu</formula>
    </cfRule>
  </conditionalFormatting>
  <conditionalFormatting sqref="A1:G1">
    <cfRule type="expression" dxfId="118" priority="3">
      <formula>$A$1&lt;&gt;nazev_klubu</formula>
    </cfRule>
  </conditionalFormatting>
  <conditionalFormatting sqref="A2:K10 A12:K40">
    <cfRule type="expression" dxfId="117" priority="2">
      <formula>$A$1&lt;&gt;nazev_klubu</formula>
    </cfRule>
  </conditionalFormatting>
  <conditionalFormatting sqref="B16:F39">
    <cfRule type="expression" dxfId="116" priority="6">
      <formula>$D$6&gt;=$A16</formula>
    </cfRule>
  </conditionalFormatting>
  <conditionalFormatting sqref="B40:F40">
    <cfRule type="expression" dxfId="115" priority="8">
      <formula>$D$6=$A$40</formula>
    </cfRule>
  </conditionalFormatting>
  <conditionalFormatting sqref="D4:E8 E9">
    <cfRule type="expression" dxfId="114" priority="5">
      <formula>D4=""</formula>
    </cfRule>
  </conditionalFormatting>
  <conditionalFormatting sqref="F8">
    <cfRule type="expression" dxfId="113" priority="4">
      <formula>$F$8=list_ok</formula>
    </cfRule>
  </conditionalFormatting>
  <conditionalFormatting sqref="G16:G39">
    <cfRule type="expression" dxfId="112" priority="7">
      <formula>$D$6&gt;=$A16</formula>
    </cfRule>
  </conditionalFormatting>
  <dataValidations count="3">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E5855827-6477-487E-808F-26664429F946}">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061EBE74-491F-41FA-B06E-38F6C8A5EA36}">
      <formula1>VLOOKUP(D4,tabulka_min_max_soutezicich,2,0)</formula1>
      <formula2>VLOOKUP(D4,tabulka_min_max_soutezicich,3,0)</formula2>
    </dataValidation>
    <dataValidation type="date" operator="lessThanOrEqual" allowBlank="1" showErrorMessage="1" errorTitle="Tornádo říká:" error="Pokoušíte se zadat datum, které je v budoucnosti." sqref="F16:F40" xr:uid="{6A537CB7-C6C4-4D49-87B4-FAEBF4E782E5}">
      <formula1>TODAY()</formula1>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F5FAA2DC-A6B9-4671-B09A-008AED89C225}">
          <x14:formula1>
            <xm:f>IF('Základní informace o klubu'!$C$5=$A$1,data!$B$85:$B$90,data!$B$137:$B$138)</xm:f>
          </x14:formula1>
          <xm:sqref>D4:E4</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F1F87F74-9C72-4EF2-9EA6-473E6194A6B7}">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79731F5F-E052-44E0-BA51-018C16931FB0}">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BE9B7693-AF20-4139-93DE-8F1BF8B71D30}">
          <x14:formula1>
            <xm:f>IF('Základní informace o klubu'!$C$5&lt;&gt;$A$1,data!$B$137:$B$138,IF(OR(D4=data!B89,D4=data!B90),data!$B$133,data!$B$133:$B$134))</xm:f>
          </x14:formula1>
          <xm:sqref>D5:E5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zWlnjSYJmfRp+6rtHPQhKBO3FOuDrlU8H5tf1K0lTZ+E/hvrYc6fURd0Yf+yET8W4y75TT1OBFsuhj/MS1cMQg==" saltValue="qW9732d8RU7NMwrnukfF1A==" spinCount="100000" sheet="1" objects="1" scenarios="1" selectLockedCells="1"/>
  <mergeCells count="54">
    <mergeCell ref="A1:G1"/>
    <mergeCell ref="B3:E3"/>
    <mergeCell ref="B4:C4"/>
    <mergeCell ref="D4:E4"/>
    <mergeCell ref="F4:G4"/>
    <mergeCell ref="B8:C8"/>
    <mergeCell ref="D8:E8"/>
    <mergeCell ref="F6:G6"/>
    <mergeCell ref="B7:C7"/>
    <mergeCell ref="D7:E7"/>
    <mergeCell ref="F7:G7"/>
    <mergeCell ref="F8:G10"/>
    <mergeCell ref="B9:C10"/>
    <mergeCell ref="B5:C5"/>
    <mergeCell ref="D5:E5"/>
    <mergeCell ref="F5:G5"/>
    <mergeCell ref="B6:C6"/>
    <mergeCell ref="D6:E6"/>
    <mergeCell ref="B11:E11"/>
    <mergeCell ref="B12:C12"/>
    <mergeCell ref="D12:E12"/>
    <mergeCell ref="B13:C13"/>
    <mergeCell ref="D13:E13"/>
    <mergeCell ref="F14:G14"/>
    <mergeCell ref="F12:G13"/>
    <mergeCell ref="B14:E14"/>
    <mergeCell ref="D29:E29"/>
    <mergeCell ref="D30:E30"/>
    <mergeCell ref="D23:E23"/>
    <mergeCell ref="D16:E16"/>
    <mergeCell ref="D17:E17"/>
    <mergeCell ref="D19:E19"/>
    <mergeCell ref="D20:E20"/>
    <mergeCell ref="D21:E21"/>
    <mergeCell ref="B15:C15"/>
    <mergeCell ref="D15:E15"/>
    <mergeCell ref="D18:E18"/>
    <mergeCell ref="D22:E22"/>
    <mergeCell ref="F11:G11"/>
    <mergeCell ref="D37:E37"/>
    <mergeCell ref="D38:E38"/>
    <mergeCell ref="D39:E39"/>
    <mergeCell ref="D40:E40"/>
    <mergeCell ref="D34:E34"/>
    <mergeCell ref="D36:E36"/>
    <mergeCell ref="D35:E35"/>
    <mergeCell ref="D31:E31"/>
    <mergeCell ref="D32:E32"/>
    <mergeCell ref="D33:E33"/>
    <mergeCell ref="D24:E24"/>
    <mergeCell ref="D25:E25"/>
    <mergeCell ref="D26:E26"/>
    <mergeCell ref="D27:E27"/>
    <mergeCell ref="D28:E28"/>
  </mergeCells>
  <conditionalFormatting sqref="A11:F11 H11:K11">
    <cfRule type="expression" dxfId="111" priority="1">
      <formula>$A$1&lt;&gt;nazev_klubu</formula>
    </cfRule>
  </conditionalFormatting>
  <conditionalFormatting sqref="A1:G1">
    <cfRule type="expression" dxfId="110" priority="3">
      <formula>$A$1&lt;&gt;nazev_klubu</formula>
    </cfRule>
  </conditionalFormatting>
  <conditionalFormatting sqref="A2:K10 A12:K40">
    <cfRule type="expression" dxfId="109" priority="2">
      <formula>$A$1&lt;&gt;nazev_klubu</formula>
    </cfRule>
  </conditionalFormatting>
  <conditionalFormatting sqref="B16:F39">
    <cfRule type="expression" dxfId="108" priority="6">
      <formula>$D$6&gt;=$A16</formula>
    </cfRule>
  </conditionalFormatting>
  <conditionalFormatting sqref="B40:F40">
    <cfRule type="expression" dxfId="107" priority="8">
      <formula>$D$6=$A$40</formula>
    </cfRule>
  </conditionalFormatting>
  <conditionalFormatting sqref="D4:E8 E9">
    <cfRule type="expression" dxfId="106" priority="5">
      <formula>D4=""</formula>
    </cfRule>
  </conditionalFormatting>
  <conditionalFormatting sqref="F8">
    <cfRule type="expression" dxfId="105" priority="4">
      <formula>$F$8=list_ok</formula>
    </cfRule>
  </conditionalFormatting>
  <conditionalFormatting sqref="G16:G39">
    <cfRule type="expression" dxfId="104" priority="7">
      <formula>$D$6&gt;=$A16</formula>
    </cfRule>
  </conditionalFormatting>
  <dataValidations count="3">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F0ABAE30-28BA-499F-8B41-46A872C53FC1}">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E86A7AEA-BDD8-4369-9633-287CE007973B}">
      <formula1>VLOOKUP(D4,tabulka_min_max_soutezicich,2,0)</formula1>
      <formula2>VLOOKUP(D4,tabulka_min_max_soutezicich,3,0)</formula2>
    </dataValidation>
    <dataValidation type="date" operator="lessThanOrEqual" allowBlank="1" showErrorMessage="1" errorTitle="Tornádo říká:" error="Pokoušíte se zadat datum, které je v budoucnosti." sqref="F16:F40" xr:uid="{584A8F8D-66AB-4894-A154-36FB2F726B9E}">
      <formula1>TODAY()</formula1>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AE40C7E6-C517-4AB3-9FFF-DDF7DF189D5B}">
          <x14:formula1>
            <xm:f>IF('Základní informace o klubu'!$C$5=$A$1,data!$B$85:$B$90,data!$B$137:$B$138)</xm:f>
          </x14:formula1>
          <xm:sqref>D4:E4</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03039911-28F2-4E2A-987D-8FE631D8580D}">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F70D9BC1-D5BD-4633-88FF-5E11A886EA0C}">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9D12C438-5908-40E4-A257-30AC09E0342B}">
          <x14:formula1>
            <xm:f>IF('Základní informace o klubu'!$C$5&lt;&gt;$A$1,data!$B$137:$B$138,IF(OR(D4=data!B89,D4=data!B90),data!$B$133,data!$B$133:$B$134))</xm:f>
          </x14:formula1>
          <xm:sqref>D5:E5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uKC2SG1qLRhPorHS6GCEYT3NRPINMs/OskTlSo9aNOPvqKyNLPHaiB6Rbng0wkCEgsISTALK858nJTwEFM92TQ==" saltValue="N2UHZ8j2AMkynIjWx9tmfw==" spinCount="100000" sheet="1" objects="1" scenarios="1" selectLockedCells="1"/>
  <mergeCells count="54">
    <mergeCell ref="A1:G1"/>
    <mergeCell ref="B3:E3"/>
    <mergeCell ref="B4:C4"/>
    <mergeCell ref="D4:E4"/>
    <mergeCell ref="F4:G4"/>
    <mergeCell ref="B8:C8"/>
    <mergeCell ref="D8:E8"/>
    <mergeCell ref="F6:G6"/>
    <mergeCell ref="B7:C7"/>
    <mergeCell ref="D7:E7"/>
    <mergeCell ref="F7:G7"/>
    <mergeCell ref="F8:G10"/>
    <mergeCell ref="B9:C10"/>
    <mergeCell ref="B5:C5"/>
    <mergeCell ref="D5:E5"/>
    <mergeCell ref="F5:G5"/>
    <mergeCell ref="B6:C6"/>
    <mergeCell ref="D6:E6"/>
    <mergeCell ref="B11:E11"/>
    <mergeCell ref="B12:C12"/>
    <mergeCell ref="D12:E12"/>
    <mergeCell ref="B13:C13"/>
    <mergeCell ref="D13:E13"/>
    <mergeCell ref="F14:G14"/>
    <mergeCell ref="F12:G13"/>
    <mergeCell ref="B14:E14"/>
    <mergeCell ref="D29:E29"/>
    <mergeCell ref="D30:E30"/>
    <mergeCell ref="D23:E23"/>
    <mergeCell ref="D16:E16"/>
    <mergeCell ref="D17:E17"/>
    <mergeCell ref="D19:E19"/>
    <mergeCell ref="D20:E20"/>
    <mergeCell ref="D21:E21"/>
    <mergeCell ref="B15:C15"/>
    <mergeCell ref="D15:E15"/>
    <mergeCell ref="D18:E18"/>
    <mergeCell ref="D22:E22"/>
    <mergeCell ref="F11:G11"/>
    <mergeCell ref="D37:E37"/>
    <mergeCell ref="D38:E38"/>
    <mergeCell ref="D39:E39"/>
    <mergeCell ref="D40:E40"/>
    <mergeCell ref="D34:E34"/>
    <mergeCell ref="D36:E36"/>
    <mergeCell ref="D35:E35"/>
    <mergeCell ref="D31:E31"/>
    <mergeCell ref="D32:E32"/>
    <mergeCell ref="D33:E33"/>
    <mergeCell ref="D24:E24"/>
    <mergeCell ref="D25:E25"/>
    <mergeCell ref="D26:E26"/>
    <mergeCell ref="D27:E27"/>
    <mergeCell ref="D28:E28"/>
  </mergeCells>
  <conditionalFormatting sqref="A11:F11 H11:K11">
    <cfRule type="expression" dxfId="103" priority="1">
      <formula>$A$1&lt;&gt;nazev_klubu</formula>
    </cfRule>
  </conditionalFormatting>
  <conditionalFormatting sqref="A1:G1">
    <cfRule type="expression" dxfId="102" priority="3">
      <formula>$A$1&lt;&gt;nazev_klubu</formula>
    </cfRule>
  </conditionalFormatting>
  <conditionalFormatting sqref="A2:K10 A12:K40">
    <cfRule type="expression" dxfId="101" priority="2">
      <formula>$A$1&lt;&gt;nazev_klubu</formula>
    </cfRule>
  </conditionalFormatting>
  <conditionalFormatting sqref="B16:F39">
    <cfRule type="expression" dxfId="100" priority="6">
      <formula>$D$6&gt;=$A16</formula>
    </cfRule>
  </conditionalFormatting>
  <conditionalFormatting sqref="B40:F40">
    <cfRule type="expression" dxfId="99" priority="8">
      <formula>$D$6=$A$40</formula>
    </cfRule>
  </conditionalFormatting>
  <conditionalFormatting sqref="D4:E8 E9">
    <cfRule type="expression" dxfId="98" priority="5">
      <formula>D4=""</formula>
    </cfRule>
  </conditionalFormatting>
  <conditionalFormatting sqref="F8">
    <cfRule type="expression" dxfId="97" priority="4">
      <formula>$F$8=list_ok</formula>
    </cfRule>
  </conditionalFormatting>
  <conditionalFormatting sqref="G16:G39">
    <cfRule type="expression" dxfId="96" priority="7">
      <formula>$D$6&gt;=$A16</formula>
    </cfRule>
  </conditionalFormatting>
  <dataValidations count="3">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1476EEBC-F33F-4069-96E1-646555F08C99}">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C0D93CA0-24BF-471C-93D9-55FEED1BF79C}">
      <formula1>VLOOKUP(D4,tabulka_min_max_soutezicich,2,0)</formula1>
      <formula2>VLOOKUP(D4,tabulka_min_max_soutezicich,3,0)</formula2>
    </dataValidation>
    <dataValidation type="date" operator="lessThanOrEqual" allowBlank="1" showErrorMessage="1" errorTitle="Tornádo říká:" error="Pokoušíte se zadat datum, které je v budoucnosti." sqref="F16:F40" xr:uid="{F43528EF-91BB-473F-90C2-F9BDD2BE3B0E}">
      <formula1>TODAY()</formula1>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89FAA1FD-2094-4216-A4E4-C33AE9383136}">
          <x14:formula1>
            <xm:f>IF('Základní informace o klubu'!$C$5=$A$1,data!$B$85:$B$90,data!$B$137:$B$138)</xm:f>
          </x14:formula1>
          <xm:sqref>D4:E4</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24AFC07C-6793-45D1-9255-639D73FF4242}">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FE17E225-60DB-4FF9-B028-2A57C316E730}">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B5FABFB1-F041-4821-A3C0-FF0436284774}">
          <x14:formula1>
            <xm:f>IF('Základní informace o klubu'!$C$5&lt;&gt;$A$1,data!$B$137:$B$138,IF(OR(D4=data!B89,D4=data!B90),data!$B$133,data!$B$133:$B$134))</xm:f>
          </x14:formula1>
          <xm:sqref>D5:E5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nMCp2pQXWPlFAyDcOlCqh/GfNlaoUq/GQYvr1edMN1mSVhTG6Ph7E/lysHIxB8bx1fo6mWlLWBAHZ0yNqplFQA==" saltValue="6tWxbZwauxk+xl5H31QNFA==" spinCount="100000" sheet="1" objects="1" scenarios="1" selectLockedCells="1"/>
  <mergeCells count="54">
    <mergeCell ref="B5:C5"/>
    <mergeCell ref="D5:E5"/>
    <mergeCell ref="F5:G5"/>
    <mergeCell ref="A1:G1"/>
    <mergeCell ref="B3:E3"/>
    <mergeCell ref="B4:C4"/>
    <mergeCell ref="D4:E4"/>
    <mergeCell ref="F4:G4"/>
    <mergeCell ref="B11:E11"/>
    <mergeCell ref="B12:C12"/>
    <mergeCell ref="D12:E12"/>
    <mergeCell ref="B9:C10"/>
    <mergeCell ref="F8:G10"/>
    <mergeCell ref="F12:G13"/>
    <mergeCell ref="B13:C13"/>
    <mergeCell ref="D13:E13"/>
    <mergeCell ref="F11:G11"/>
    <mergeCell ref="B6:C6"/>
    <mergeCell ref="D6:E6"/>
    <mergeCell ref="F6:G6"/>
    <mergeCell ref="B8:C8"/>
    <mergeCell ref="D8:E8"/>
    <mergeCell ref="B7:C7"/>
    <mergeCell ref="D7:E7"/>
    <mergeCell ref="F7:G7"/>
    <mergeCell ref="D21:E21"/>
    <mergeCell ref="D16:E16"/>
    <mergeCell ref="D17:E17"/>
    <mergeCell ref="D19:E19"/>
    <mergeCell ref="D20:E20"/>
    <mergeCell ref="D40:E40"/>
    <mergeCell ref="D34:E34"/>
    <mergeCell ref="D35:E35"/>
    <mergeCell ref="D36:E36"/>
    <mergeCell ref="D37:E37"/>
    <mergeCell ref="D38:E38"/>
    <mergeCell ref="D39:E39"/>
    <mergeCell ref="D33:E33"/>
    <mergeCell ref="D22:E22"/>
    <mergeCell ref="D23:E23"/>
    <mergeCell ref="D24:E24"/>
    <mergeCell ref="D25:E25"/>
    <mergeCell ref="D26:E26"/>
    <mergeCell ref="D27:E27"/>
    <mergeCell ref="D28:E28"/>
    <mergeCell ref="D29:E29"/>
    <mergeCell ref="D30:E30"/>
    <mergeCell ref="D31:E31"/>
    <mergeCell ref="D32:E32"/>
    <mergeCell ref="B14:E14"/>
    <mergeCell ref="B15:C15"/>
    <mergeCell ref="D15:E15"/>
    <mergeCell ref="D18:E18"/>
    <mergeCell ref="F14:G14"/>
  </mergeCells>
  <conditionalFormatting sqref="A11:F11 H11:K11">
    <cfRule type="expression" dxfId="95" priority="1">
      <formula>$A$1&lt;&gt;nazev_klubu</formula>
    </cfRule>
  </conditionalFormatting>
  <conditionalFormatting sqref="A1:G1">
    <cfRule type="expression" dxfId="94" priority="3">
      <formula>$A$1&lt;&gt;nazev_klubu</formula>
    </cfRule>
  </conditionalFormatting>
  <conditionalFormatting sqref="A2:K10 A12:K40">
    <cfRule type="expression" dxfId="93" priority="2">
      <formula>$A$1&lt;&gt;nazev_klubu</formula>
    </cfRule>
  </conditionalFormatting>
  <conditionalFormatting sqref="B16:F39">
    <cfRule type="expression" dxfId="92" priority="6">
      <formula>$D$6&gt;=$A16</formula>
    </cfRule>
  </conditionalFormatting>
  <conditionalFormatting sqref="B40:F40">
    <cfRule type="expression" dxfId="91" priority="8">
      <formula>$D$6=$A$40</formula>
    </cfRule>
  </conditionalFormatting>
  <conditionalFormatting sqref="D4:E8 E9">
    <cfRule type="expression" dxfId="90" priority="5">
      <formula>D4=""</formula>
    </cfRule>
  </conditionalFormatting>
  <conditionalFormatting sqref="F8">
    <cfRule type="expression" dxfId="89" priority="4">
      <formula>$F$8=list_ok</formula>
    </cfRule>
  </conditionalFormatting>
  <conditionalFormatting sqref="G16:G39">
    <cfRule type="expression" dxfId="88" priority="7">
      <formula>$D$6&gt;=$A16</formula>
    </cfRule>
  </conditionalFormatting>
  <dataValidations count="3">
    <dataValidation type="date" operator="lessThanOrEqual" allowBlank="1" showErrorMessage="1" errorTitle="Tornádo říká:" error="Pokoušíte se zadat datum, které je v budoucnosti." sqref="F16:F40" xr:uid="{A9DF232E-B074-4BA9-BB8C-0530A2DFAE3B}">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1ED637F6-572B-4F66-AF65-1CADF133191A}">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43FCA34C-E477-47F3-9DA7-9B213CCD9589}">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939E0B27-1277-49A3-948A-CAA08C167ACB}">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41DB02BA-2777-451B-8C23-1C9767EEDDF5}">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097016EF-B2E9-453F-A149-F6F714EA9ACA}">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1134F2A1-5B69-41D8-82FF-40847E2B4F81}">
          <x14:formula1>
            <xm:f>IF('Základní informace o klubu'!$C$5&lt;&gt;$A$1,data!$B$137:$B$138,IF(OR(D4=data!B89,D4=data!B90),data!$B$133,data!$B$133:$B$134))</xm:f>
          </x14:formula1>
          <xm:sqref>D5:E5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6Ts46D9r+Gf0eOdOhwxC2W8cL05Cwa+GxtpJqzqf3RoGKQ3itvtWDvHckfdcvGLf5qdWm12J18eWtxKhvXUetQ==" saltValue="Rsa3uL4CXz0ys/dXIT2Uxw==" spinCount="100000" sheet="1" objects="1" scenarios="1" selectLockedCells="1"/>
  <mergeCells count="54">
    <mergeCell ref="B5:C5"/>
    <mergeCell ref="D5:E5"/>
    <mergeCell ref="F5:G5"/>
    <mergeCell ref="A1:G1"/>
    <mergeCell ref="B3:E3"/>
    <mergeCell ref="B4:C4"/>
    <mergeCell ref="D4:E4"/>
    <mergeCell ref="F4:G4"/>
    <mergeCell ref="B11:E11"/>
    <mergeCell ref="B12:C12"/>
    <mergeCell ref="D12:E12"/>
    <mergeCell ref="B9:C10"/>
    <mergeCell ref="F8:G10"/>
    <mergeCell ref="F12:G13"/>
    <mergeCell ref="B13:C13"/>
    <mergeCell ref="D13:E13"/>
    <mergeCell ref="F11:G11"/>
    <mergeCell ref="B6:C6"/>
    <mergeCell ref="D6:E6"/>
    <mergeCell ref="F6:G6"/>
    <mergeCell ref="B8:C8"/>
    <mergeCell ref="D8:E8"/>
    <mergeCell ref="B7:C7"/>
    <mergeCell ref="D7:E7"/>
    <mergeCell ref="F7:G7"/>
    <mergeCell ref="D21:E21"/>
    <mergeCell ref="D16:E16"/>
    <mergeCell ref="D17:E17"/>
    <mergeCell ref="D19:E19"/>
    <mergeCell ref="D20:E20"/>
    <mergeCell ref="D40:E40"/>
    <mergeCell ref="D34:E34"/>
    <mergeCell ref="D35:E35"/>
    <mergeCell ref="D36:E36"/>
    <mergeCell ref="D37:E37"/>
    <mergeCell ref="D38:E38"/>
    <mergeCell ref="D39:E39"/>
    <mergeCell ref="D33:E33"/>
    <mergeCell ref="D22:E22"/>
    <mergeCell ref="D23:E23"/>
    <mergeCell ref="D24:E24"/>
    <mergeCell ref="D25:E25"/>
    <mergeCell ref="D26:E26"/>
    <mergeCell ref="D27:E27"/>
    <mergeCell ref="D28:E28"/>
    <mergeCell ref="D29:E29"/>
    <mergeCell ref="D30:E30"/>
    <mergeCell ref="D31:E31"/>
    <mergeCell ref="D32:E32"/>
    <mergeCell ref="B14:E14"/>
    <mergeCell ref="B15:C15"/>
    <mergeCell ref="D15:E15"/>
    <mergeCell ref="D18:E18"/>
    <mergeCell ref="F14:G14"/>
  </mergeCells>
  <conditionalFormatting sqref="A11:F11 H11:K11">
    <cfRule type="expression" dxfId="87" priority="1">
      <formula>$A$1&lt;&gt;nazev_klubu</formula>
    </cfRule>
  </conditionalFormatting>
  <conditionalFormatting sqref="A1:G1">
    <cfRule type="expression" dxfId="86" priority="3">
      <formula>$A$1&lt;&gt;nazev_klubu</formula>
    </cfRule>
  </conditionalFormatting>
  <conditionalFormatting sqref="A2:K10 A12:K40">
    <cfRule type="expression" dxfId="85" priority="2">
      <formula>$A$1&lt;&gt;nazev_klubu</formula>
    </cfRule>
  </conditionalFormatting>
  <conditionalFormatting sqref="B16:F39">
    <cfRule type="expression" dxfId="84" priority="6">
      <formula>$D$6&gt;=$A16</formula>
    </cfRule>
  </conditionalFormatting>
  <conditionalFormatting sqref="B40:F40">
    <cfRule type="expression" dxfId="83" priority="8">
      <formula>$D$6=$A$40</formula>
    </cfRule>
  </conditionalFormatting>
  <conditionalFormatting sqref="D4:E8 E9">
    <cfRule type="expression" dxfId="82" priority="5">
      <formula>D4=""</formula>
    </cfRule>
  </conditionalFormatting>
  <conditionalFormatting sqref="F8">
    <cfRule type="expression" dxfId="81" priority="4">
      <formula>$F$8=list_ok</formula>
    </cfRule>
  </conditionalFormatting>
  <conditionalFormatting sqref="G16:G39">
    <cfRule type="expression" dxfId="80" priority="7">
      <formula>$D$6&gt;=$A16</formula>
    </cfRule>
  </conditionalFormatting>
  <dataValidations count="3">
    <dataValidation type="date" operator="lessThanOrEqual" allowBlank="1" showErrorMessage="1" errorTitle="Tornádo říká:" error="Pokoušíte se zadat datum, které je v budoucnosti." sqref="F16:F40" xr:uid="{E13FF2EB-3ABF-4307-8E4E-C3635BFB906F}">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BBE7EF11-9169-472F-8488-12F26E046331}">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64B669E1-CD0B-495E-A3B4-4DC56B5DF658}">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D64B4776-9BD9-4BD2-87A6-1D06AB66942D}">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624AD4DE-8F17-43D6-8C33-BAD154FB3D57}">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03E6E247-C6CD-45BE-B952-234EE69AA28E}">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49FC3190-AAE5-4ED2-B0A4-4C2545B570AF}">
          <x14:formula1>
            <xm:f>IF('Základní informace o klubu'!$C$5&lt;&gt;$A$1,data!$B$137:$B$138,IF(OR(D4=data!B89,D4=data!B90),data!$B$133,data!$B$133:$B$134))</xm:f>
          </x14:formula1>
          <xm:sqref>D5:E5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d7hltlorjF1Vo3PsqUKX4TpnVzDKhuFINsxvXzafXm81wuHIkDF5LE/ebY/cGoI1Vu+3X5NjM7pa+vhpL9vItQ==" saltValue="uUo3fFQ0cwCjT66PCBwHgw==" spinCount="100000" sheet="1" objects="1" scenarios="1" selectLockedCells="1"/>
  <mergeCells count="54">
    <mergeCell ref="B5:C5"/>
    <mergeCell ref="D5:E5"/>
    <mergeCell ref="F5:G5"/>
    <mergeCell ref="A1:G1"/>
    <mergeCell ref="B3:E3"/>
    <mergeCell ref="B4:C4"/>
    <mergeCell ref="D4:E4"/>
    <mergeCell ref="F4:G4"/>
    <mergeCell ref="B11:E11"/>
    <mergeCell ref="B12:C12"/>
    <mergeCell ref="D12:E12"/>
    <mergeCell ref="B9:C10"/>
    <mergeCell ref="F8:G10"/>
    <mergeCell ref="F12:G13"/>
    <mergeCell ref="B13:C13"/>
    <mergeCell ref="D13:E13"/>
    <mergeCell ref="F11:G11"/>
    <mergeCell ref="B6:C6"/>
    <mergeCell ref="D6:E6"/>
    <mergeCell ref="F6:G6"/>
    <mergeCell ref="B8:C8"/>
    <mergeCell ref="D8:E8"/>
    <mergeCell ref="B7:C7"/>
    <mergeCell ref="D7:E7"/>
    <mergeCell ref="F7:G7"/>
    <mergeCell ref="D21:E21"/>
    <mergeCell ref="D16:E16"/>
    <mergeCell ref="D17:E17"/>
    <mergeCell ref="D19:E19"/>
    <mergeCell ref="D20:E20"/>
    <mergeCell ref="D40:E40"/>
    <mergeCell ref="D34:E34"/>
    <mergeCell ref="D35:E35"/>
    <mergeCell ref="D36:E36"/>
    <mergeCell ref="D37:E37"/>
    <mergeCell ref="D38:E38"/>
    <mergeCell ref="D39:E39"/>
    <mergeCell ref="D33:E33"/>
    <mergeCell ref="D22:E22"/>
    <mergeCell ref="D23:E23"/>
    <mergeCell ref="D24:E24"/>
    <mergeCell ref="D25:E25"/>
    <mergeCell ref="D26:E26"/>
    <mergeCell ref="D27:E27"/>
    <mergeCell ref="D28:E28"/>
    <mergeCell ref="D29:E29"/>
    <mergeCell ref="D30:E30"/>
    <mergeCell ref="D31:E31"/>
    <mergeCell ref="D32:E32"/>
    <mergeCell ref="B14:E14"/>
    <mergeCell ref="B15:C15"/>
    <mergeCell ref="D15:E15"/>
    <mergeCell ref="D18:E18"/>
    <mergeCell ref="F14:G14"/>
  </mergeCells>
  <conditionalFormatting sqref="A11:F11 H11:K11">
    <cfRule type="expression" dxfId="79" priority="1">
      <formula>$A$1&lt;&gt;nazev_klubu</formula>
    </cfRule>
  </conditionalFormatting>
  <conditionalFormatting sqref="A1:G1">
    <cfRule type="expression" dxfId="78" priority="3">
      <formula>$A$1&lt;&gt;nazev_klubu</formula>
    </cfRule>
  </conditionalFormatting>
  <conditionalFormatting sqref="A2:K10 A12:K40">
    <cfRule type="expression" dxfId="77" priority="2">
      <formula>$A$1&lt;&gt;nazev_klubu</formula>
    </cfRule>
  </conditionalFormatting>
  <conditionalFormatting sqref="B16:F39">
    <cfRule type="expression" dxfId="76" priority="6">
      <formula>$D$6&gt;=$A16</formula>
    </cfRule>
  </conditionalFormatting>
  <conditionalFormatting sqref="B40:F40">
    <cfRule type="expression" dxfId="75" priority="8">
      <formula>$D$6=$A$40</formula>
    </cfRule>
  </conditionalFormatting>
  <conditionalFormatting sqref="D4:E8 E9">
    <cfRule type="expression" dxfId="74" priority="5">
      <formula>D4=""</formula>
    </cfRule>
  </conditionalFormatting>
  <conditionalFormatting sqref="F8">
    <cfRule type="expression" dxfId="73" priority="4">
      <formula>$F$8=list_ok</formula>
    </cfRule>
  </conditionalFormatting>
  <conditionalFormatting sqref="G16:G39">
    <cfRule type="expression" dxfId="72" priority="7">
      <formula>$D$6&gt;=$A16</formula>
    </cfRule>
  </conditionalFormatting>
  <dataValidations count="3">
    <dataValidation type="date" operator="lessThanOrEqual" allowBlank="1" showErrorMessage="1" errorTitle="Tornádo říká:" error="Pokoušíte se zadat datum, které je v budoucnosti." sqref="F16:F40" xr:uid="{4EC61248-FC9D-4161-A1DE-B027C234A7FD}">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9DA66270-2DC1-4A83-A3F5-5C6893688032}">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44BD4672-73B8-4A7B-AE73-1BD85E24F9D4}">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094F096E-D024-45B2-9D9E-76FA39434CFD}">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7199AC81-C73E-4A06-B1CE-677107C4849C}">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00598E26-AAA6-4342-8EFF-421406E872D6}">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61D9CC31-6C8C-421D-9524-C1AC3585F083}">
          <x14:formula1>
            <xm:f>IF('Základní informace o klubu'!$C$5&lt;&gt;$A$1,data!$B$137:$B$138,IF(OR(D4=data!B89,D4=data!B90),data!$B$133,data!$B$133:$B$134))</xm:f>
          </x14:formula1>
          <xm:sqref>D5:E5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F/6EBqzYrxfMVjprnLAMOrqEo+L+TiMwSN86K9iQuWZ1MQSj0S8RvsAzBEWq5QaRHKrOfNQHBJxyF300VZWlow==" saltValue="TpEzrS8zEyxaZtf2S3MPuQ==" spinCount="100000" sheet="1" objects="1" scenarios="1" selectLockedCells="1"/>
  <mergeCells count="54">
    <mergeCell ref="B5:C5"/>
    <mergeCell ref="D5:E5"/>
    <mergeCell ref="F5:G5"/>
    <mergeCell ref="A1:G1"/>
    <mergeCell ref="B3:E3"/>
    <mergeCell ref="B4:C4"/>
    <mergeCell ref="D4:E4"/>
    <mergeCell ref="F4:G4"/>
    <mergeCell ref="B9:C10"/>
    <mergeCell ref="F8:G10"/>
    <mergeCell ref="F12:G13"/>
    <mergeCell ref="B13:C13"/>
    <mergeCell ref="D13:E13"/>
    <mergeCell ref="F11:G11"/>
    <mergeCell ref="B11:E11"/>
    <mergeCell ref="B12:C12"/>
    <mergeCell ref="D12:E12"/>
    <mergeCell ref="B6:C6"/>
    <mergeCell ref="D6:E6"/>
    <mergeCell ref="F6:G6"/>
    <mergeCell ref="B8:C8"/>
    <mergeCell ref="D8:E8"/>
    <mergeCell ref="B7:C7"/>
    <mergeCell ref="D7:E7"/>
    <mergeCell ref="F7:G7"/>
    <mergeCell ref="D21:E21"/>
    <mergeCell ref="D16:E16"/>
    <mergeCell ref="D17:E17"/>
    <mergeCell ref="D19:E19"/>
    <mergeCell ref="D20:E20"/>
    <mergeCell ref="D40:E40"/>
    <mergeCell ref="D34:E34"/>
    <mergeCell ref="D35:E35"/>
    <mergeCell ref="D36:E36"/>
    <mergeCell ref="D37:E37"/>
    <mergeCell ref="D38:E38"/>
    <mergeCell ref="D39:E39"/>
    <mergeCell ref="D33:E33"/>
    <mergeCell ref="D22:E22"/>
    <mergeCell ref="D23:E23"/>
    <mergeCell ref="D24:E24"/>
    <mergeCell ref="D25:E25"/>
    <mergeCell ref="D26:E26"/>
    <mergeCell ref="D27:E27"/>
    <mergeCell ref="D28:E28"/>
    <mergeCell ref="D29:E29"/>
    <mergeCell ref="D30:E30"/>
    <mergeCell ref="D31:E31"/>
    <mergeCell ref="D32:E32"/>
    <mergeCell ref="B14:E14"/>
    <mergeCell ref="B15:C15"/>
    <mergeCell ref="D15:E15"/>
    <mergeCell ref="D18:E18"/>
    <mergeCell ref="F14:G14"/>
  </mergeCells>
  <conditionalFormatting sqref="A11:F11 H11:K11">
    <cfRule type="expression" dxfId="71" priority="1">
      <formula>$A$1&lt;&gt;nazev_klubu</formula>
    </cfRule>
  </conditionalFormatting>
  <conditionalFormatting sqref="A1:G1">
    <cfRule type="expression" dxfId="70" priority="3">
      <formula>$A$1&lt;&gt;nazev_klubu</formula>
    </cfRule>
  </conditionalFormatting>
  <conditionalFormatting sqref="A2:K10 A12:K40">
    <cfRule type="expression" dxfId="69" priority="2">
      <formula>$A$1&lt;&gt;nazev_klubu</formula>
    </cfRule>
  </conditionalFormatting>
  <conditionalFormatting sqref="B16:F39">
    <cfRule type="expression" dxfId="68" priority="6">
      <formula>$D$6&gt;=$A16</formula>
    </cfRule>
  </conditionalFormatting>
  <conditionalFormatting sqref="B40:F40">
    <cfRule type="expression" dxfId="67" priority="8">
      <formula>$D$6=$A$40</formula>
    </cfRule>
  </conditionalFormatting>
  <conditionalFormatting sqref="D4:E8 E9">
    <cfRule type="expression" dxfId="66" priority="5">
      <formula>D4=""</formula>
    </cfRule>
  </conditionalFormatting>
  <conditionalFormatting sqref="F8">
    <cfRule type="expression" dxfId="65" priority="4">
      <formula>$F$8=list_ok</formula>
    </cfRule>
  </conditionalFormatting>
  <conditionalFormatting sqref="G16:G39">
    <cfRule type="expression" dxfId="64" priority="7">
      <formula>$D$6&gt;=$A16</formula>
    </cfRule>
  </conditionalFormatting>
  <dataValidations count="3">
    <dataValidation type="date" operator="lessThanOrEqual" allowBlank="1" showErrorMessage="1" errorTitle="Tornádo říká:" error="Pokoušíte se zadat datum, které je v budoucnosti." sqref="F16:F40" xr:uid="{504CB4DF-8778-414E-9FBD-34038CFD9BAD}">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D233B0C6-DC03-432B-A561-707CEBAF2FBC}">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5611084B-F951-4ADD-BB43-46F0B653FD56}">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C7BB2753-3BA6-4010-BBBC-6E4E57F3E461}">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A1497BF8-982E-48B7-9242-B52B143A4F55}">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9F5B8B3A-6359-4E4E-98CA-B181FF86E695}">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15E03042-0E7E-42A0-9C03-E3B39E8393E2}">
          <x14:formula1>
            <xm:f>IF('Základní informace o klubu'!$C$5&lt;&gt;$A$1,data!$B$137:$B$138,IF(OR(D4=data!B89,D4=data!B90),data!$B$133,data!$B$133:$B$134))</xm:f>
          </x14:formula1>
          <xm:sqref>D5:E5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MYElbOOLLl5qJ74Y7OjmyYD3iHfvdY5HNEm0q9v0aFOwyDtRsGtisPEWBfTitpaBRmJOnk3SoUuKndLBqxpSA==" saltValue="iighGMV+QMMiIK31pcnBWw==" spinCount="100000" sheet="1" objects="1" scenarios="1" selectLockedCells="1"/>
  <mergeCells count="54">
    <mergeCell ref="B5:C5"/>
    <mergeCell ref="D5:E5"/>
    <mergeCell ref="F5:G5"/>
    <mergeCell ref="A1:G1"/>
    <mergeCell ref="B3:E3"/>
    <mergeCell ref="B4:C4"/>
    <mergeCell ref="D4:E4"/>
    <mergeCell ref="F4:G4"/>
    <mergeCell ref="B11:E11"/>
    <mergeCell ref="B12:C12"/>
    <mergeCell ref="D12:E12"/>
    <mergeCell ref="B9:C10"/>
    <mergeCell ref="F8:G10"/>
    <mergeCell ref="F12:G13"/>
    <mergeCell ref="B13:C13"/>
    <mergeCell ref="D13:E13"/>
    <mergeCell ref="F11:G11"/>
    <mergeCell ref="B6:C6"/>
    <mergeCell ref="D6:E6"/>
    <mergeCell ref="F6:G6"/>
    <mergeCell ref="B8:C8"/>
    <mergeCell ref="D8:E8"/>
    <mergeCell ref="B7:C7"/>
    <mergeCell ref="D7:E7"/>
    <mergeCell ref="F7:G7"/>
    <mergeCell ref="D21:E21"/>
    <mergeCell ref="D16:E16"/>
    <mergeCell ref="D17:E17"/>
    <mergeCell ref="D19:E19"/>
    <mergeCell ref="D20:E20"/>
    <mergeCell ref="D40:E40"/>
    <mergeCell ref="D34:E34"/>
    <mergeCell ref="D35:E35"/>
    <mergeCell ref="D36:E36"/>
    <mergeCell ref="D37:E37"/>
    <mergeCell ref="D38:E38"/>
    <mergeCell ref="D39:E39"/>
    <mergeCell ref="D33:E33"/>
    <mergeCell ref="D22:E22"/>
    <mergeCell ref="D23:E23"/>
    <mergeCell ref="D24:E24"/>
    <mergeCell ref="D25:E25"/>
    <mergeCell ref="D26:E26"/>
    <mergeCell ref="D27:E27"/>
    <mergeCell ref="D28:E28"/>
    <mergeCell ref="D29:E29"/>
    <mergeCell ref="D30:E30"/>
    <mergeCell ref="D31:E31"/>
    <mergeCell ref="D32:E32"/>
    <mergeCell ref="B14:E14"/>
    <mergeCell ref="B15:C15"/>
    <mergeCell ref="D15:E15"/>
    <mergeCell ref="D18:E18"/>
    <mergeCell ref="F14:G14"/>
  </mergeCells>
  <conditionalFormatting sqref="A11:F11 H11:K11">
    <cfRule type="expression" dxfId="63" priority="1">
      <formula>$A$1&lt;&gt;nazev_klubu</formula>
    </cfRule>
  </conditionalFormatting>
  <conditionalFormatting sqref="A1:G1">
    <cfRule type="expression" dxfId="62" priority="3">
      <formula>$A$1&lt;&gt;nazev_klubu</formula>
    </cfRule>
  </conditionalFormatting>
  <conditionalFormatting sqref="A2:K10 A12:K40">
    <cfRule type="expression" dxfId="61" priority="2">
      <formula>$A$1&lt;&gt;nazev_klubu</formula>
    </cfRule>
  </conditionalFormatting>
  <conditionalFormatting sqref="B16:F39">
    <cfRule type="expression" dxfId="60" priority="6">
      <formula>$D$6&gt;=$A16</formula>
    </cfRule>
  </conditionalFormatting>
  <conditionalFormatting sqref="B40:F40">
    <cfRule type="expression" dxfId="59" priority="8">
      <formula>$D$6=$A$40</formula>
    </cfRule>
  </conditionalFormatting>
  <conditionalFormatting sqref="D4:E8 E9">
    <cfRule type="expression" dxfId="58" priority="5">
      <formula>D4=""</formula>
    </cfRule>
  </conditionalFormatting>
  <conditionalFormatting sqref="F8">
    <cfRule type="expression" dxfId="57" priority="4">
      <formula>$F$8=list_ok</formula>
    </cfRule>
  </conditionalFormatting>
  <conditionalFormatting sqref="G16:G39">
    <cfRule type="expression" dxfId="56" priority="7">
      <formula>$D$6&gt;=$A16</formula>
    </cfRule>
  </conditionalFormatting>
  <dataValidations count="3">
    <dataValidation type="date" operator="lessThanOrEqual" allowBlank="1" showErrorMessage="1" errorTitle="Tornádo říká:" error="Pokoušíte se zadat datum, které je v budoucnosti." sqref="F16:F40" xr:uid="{E096A320-4A47-4206-99BD-15AAFD29EC4E}">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10AA70B1-09AE-4EBE-A105-1F3C180ADDFE}">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95887A8D-15BC-4677-9F68-12265D55CE4B}">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5B931854-98F6-44FD-AE99-2103D363A367}">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4F58B95F-4522-4A5D-A60F-00EBDD35A5C2}">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2AC61AD8-7995-4F24-AE39-9C1B6B7A87C2}">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BCF8E297-4B37-46B6-88B4-01FDF97978EF}">
          <x14:formula1>
            <xm:f>IF('Základní informace o klubu'!$C$5&lt;&gt;$A$1,data!$B$137:$B$138,IF(OR(D4=data!B89,D4=data!B90),data!$B$133,data!$B$133:$B$134))</xm:f>
          </x14:formula1>
          <xm:sqref>D5:E5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AuC9Ztbo9+NB6jFoD7k57YCFSY68FQyQ1Beln/bCHNDf+EuLk84djncaGRKVZ/eHrYYTacDhow/7+njR3AsDg==" saltValue="gSxH3jiMoztHrFnelM55Ug==" spinCount="100000" sheet="1" objects="1" scenarios="1" selectLockedCells="1"/>
  <mergeCells count="54">
    <mergeCell ref="B5:C5"/>
    <mergeCell ref="D5:E5"/>
    <mergeCell ref="F5:G5"/>
    <mergeCell ref="A1:G1"/>
    <mergeCell ref="B3:E3"/>
    <mergeCell ref="B4:C4"/>
    <mergeCell ref="D4:E4"/>
    <mergeCell ref="F4:G4"/>
    <mergeCell ref="B11:E11"/>
    <mergeCell ref="B12:C12"/>
    <mergeCell ref="D12:E12"/>
    <mergeCell ref="B9:C10"/>
    <mergeCell ref="F8:G10"/>
    <mergeCell ref="F12:G13"/>
    <mergeCell ref="B13:C13"/>
    <mergeCell ref="D13:E13"/>
    <mergeCell ref="F11:G11"/>
    <mergeCell ref="B6:C6"/>
    <mergeCell ref="D6:E6"/>
    <mergeCell ref="F6:G6"/>
    <mergeCell ref="B8:C8"/>
    <mergeCell ref="D8:E8"/>
    <mergeCell ref="B7:C7"/>
    <mergeCell ref="D7:E7"/>
    <mergeCell ref="F7:G7"/>
    <mergeCell ref="D21:E21"/>
    <mergeCell ref="D16:E16"/>
    <mergeCell ref="D17:E17"/>
    <mergeCell ref="D19:E19"/>
    <mergeCell ref="D20:E20"/>
    <mergeCell ref="D40:E40"/>
    <mergeCell ref="D34:E34"/>
    <mergeCell ref="D35:E35"/>
    <mergeCell ref="D36:E36"/>
    <mergeCell ref="D37:E37"/>
    <mergeCell ref="D38:E38"/>
    <mergeCell ref="D39:E39"/>
    <mergeCell ref="D33:E33"/>
    <mergeCell ref="D22:E22"/>
    <mergeCell ref="D23:E23"/>
    <mergeCell ref="D24:E24"/>
    <mergeCell ref="D25:E25"/>
    <mergeCell ref="D26:E26"/>
    <mergeCell ref="D27:E27"/>
    <mergeCell ref="D28:E28"/>
    <mergeCell ref="D29:E29"/>
    <mergeCell ref="D30:E30"/>
    <mergeCell ref="D31:E31"/>
    <mergeCell ref="D32:E32"/>
    <mergeCell ref="B14:E14"/>
    <mergeCell ref="B15:C15"/>
    <mergeCell ref="D15:E15"/>
    <mergeCell ref="D18:E18"/>
    <mergeCell ref="F14:G14"/>
  </mergeCells>
  <conditionalFormatting sqref="A11:F11 H11:K11">
    <cfRule type="expression" dxfId="55" priority="1">
      <formula>$A$1&lt;&gt;nazev_klubu</formula>
    </cfRule>
  </conditionalFormatting>
  <conditionalFormatting sqref="A1:G1">
    <cfRule type="expression" dxfId="54" priority="3">
      <formula>$A$1&lt;&gt;nazev_klubu</formula>
    </cfRule>
  </conditionalFormatting>
  <conditionalFormatting sqref="A2:K10 A12:K40">
    <cfRule type="expression" dxfId="53" priority="2">
      <formula>$A$1&lt;&gt;nazev_klubu</formula>
    </cfRule>
  </conditionalFormatting>
  <conditionalFormatting sqref="B16:F39">
    <cfRule type="expression" dxfId="52" priority="6">
      <formula>$D$6&gt;=$A16</formula>
    </cfRule>
  </conditionalFormatting>
  <conditionalFormatting sqref="B40:F40">
    <cfRule type="expression" dxfId="51" priority="8">
      <formula>$D$6=$A$40</formula>
    </cfRule>
  </conditionalFormatting>
  <conditionalFormatting sqref="D4:E8 E9">
    <cfRule type="expression" dxfId="50" priority="5">
      <formula>D4=""</formula>
    </cfRule>
  </conditionalFormatting>
  <conditionalFormatting sqref="F8">
    <cfRule type="expression" dxfId="49" priority="4">
      <formula>$F$8=list_ok</formula>
    </cfRule>
  </conditionalFormatting>
  <conditionalFormatting sqref="G16:G39">
    <cfRule type="expression" dxfId="48" priority="7">
      <formula>$D$6&gt;=$A16</formula>
    </cfRule>
  </conditionalFormatting>
  <dataValidations count="3">
    <dataValidation type="date" operator="lessThanOrEqual" allowBlank="1" showErrorMessage="1" errorTitle="Tornádo říká:" error="Pokoušíte se zadat datum, které je v budoucnosti." sqref="F16:F40" xr:uid="{98A6587A-63BA-4FB2-A162-B02ACE1D0140}">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D74EB45A-ADC8-441E-B16A-C68E1CF2AE33}">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2BF37E2A-1063-4DD7-A20B-88A146815FA1}">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D3B3DC81-53FD-4D53-8631-1A662D99A8DF}">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B7AB877D-3850-40D3-B4A1-7B9744814541}">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E9378178-C5B4-43E3-89BF-D397AB2602C4}">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70906F4E-0A8A-4179-94B5-88D021CC461E}">
          <x14:formula1>
            <xm:f>IF('Základní informace o klubu'!$C$5&lt;&gt;$A$1,data!$B$137:$B$138,IF(OR(D4=data!B89,D4=data!B90),data!$B$133,data!$B$133:$B$134))</xm:f>
          </x14:formula1>
          <xm:sqref>D5:E5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v5azYqbafdGV0zkGBhDZbgK0Lo6LJvyf2xrT8WdLzLWJ8QqzR8kZPtTTe0vgRPrA//EzMYY+d/hAGNum3nsDhg==" saltValue="vBqb+SsEyalSqBocpPXJRg==" spinCount="100000" sheet="1" objects="1" scenarios="1" selectLockedCells="1"/>
  <mergeCells count="54">
    <mergeCell ref="B5:C5"/>
    <mergeCell ref="D5:E5"/>
    <mergeCell ref="F5:G5"/>
    <mergeCell ref="A1:G1"/>
    <mergeCell ref="B3:E3"/>
    <mergeCell ref="B4:C4"/>
    <mergeCell ref="D4:E4"/>
    <mergeCell ref="F4:G4"/>
    <mergeCell ref="B11:E11"/>
    <mergeCell ref="B12:C12"/>
    <mergeCell ref="D12:E12"/>
    <mergeCell ref="B9:C10"/>
    <mergeCell ref="F8:G10"/>
    <mergeCell ref="F12:G13"/>
    <mergeCell ref="B13:C13"/>
    <mergeCell ref="D13:E13"/>
    <mergeCell ref="F11:G11"/>
    <mergeCell ref="B6:C6"/>
    <mergeCell ref="D6:E6"/>
    <mergeCell ref="F6:G6"/>
    <mergeCell ref="B8:C8"/>
    <mergeCell ref="D8:E8"/>
    <mergeCell ref="B7:C7"/>
    <mergeCell ref="D7:E7"/>
    <mergeCell ref="F7:G7"/>
    <mergeCell ref="D21:E21"/>
    <mergeCell ref="D16:E16"/>
    <mergeCell ref="D17:E17"/>
    <mergeCell ref="D19:E19"/>
    <mergeCell ref="D20:E20"/>
    <mergeCell ref="D40:E40"/>
    <mergeCell ref="D34:E34"/>
    <mergeCell ref="D35:E35"/>
    <mergeCell ref="D36:E36"/>
    <mergeCell ref="D37:E37"/>
    <mergeCell ref="D38:E38"/>
    <mergeCell ref="D39:E39"/>
    <mergeCell ref="D33:E33"/>
    <mergeCell ref="D22:E22"/>
    <mergeCell ref="D23:E23"/>
    <mergeCell ref="D24:E24"/>
    <mergeCell ref="D25:E25"/>
    <mergeCell ref="D26:E26"/>
    <mergeCell ref="D27:E27"/>
    <mergeCell ref="D28:E28"/>
    <mergeCell ref="D29:E29"/>
    <mergeCell ref="D30:E30"/>
    <mergeCell ref="D31:E31"/>
    <mergeCell ref="D32:E32"/>
    <mergeCell ref="B14:E14"/>
    <mergeCell ref="B15:C15"/>
    <mergeCell ref="D15:E15"/>
    <mergeCell ref="D18:E18"/>
    <mergeCell ref="F14:G14"/>
  </mergeCells>
  <conditionalFormatting sqref="A11:F11 H11:K11">
    <cfRule type="expression" dxfId="47" priority="1">
      <formula>$A$1&lt;&gt;nazev_klubu</formula>
    </cfRule>
  </conditionalFormatting>
  <conditionalFormatting sqref="A1:G1">
    <cfRule type="expression" dxfId="46" priority="3">
      <formula>$A$1&lt;&gt;nazev_klubu</formula>
    </cfRule>
  </conditionalFormatting>
  <conditionalFormatting sqref="A2:K10 A12:K40">
    <cfRule type="expression" dxfId="45" priority="2">
      <formula>$A$1&lt;&gt;nazev_klubu</formula>
    </cfRule>
  </conditionalFormatting>
  <conditionalFormatting sqref="B16:F39">
    <cfRule type="expression" dxfId="44" priority="6">
      <formula>$D$6&gt;=$A16</formula>
    </cfRule>
  </conditionalFormatting>
  <conditionalFormatting sqref="B40:F40">
    <cfRule type="expression" dxfId="43" priority="8">
      <formula>$D$6=$A$40</formula>
    </cfRule>
  </conditionalFormatting>
  <conditionalFormatting sqref="D4:E8 E9">
    <cfRule type="expression" dxfId="42" priority="5">
      <formula>D4=""</formula>
    </cfRule>
  </conditionalFormatting>
  <conditionalFormatting sqref="F8">
    <cfRule type="expression" dxfId="41" priority="4">
      <formula>$F$8=list_ok</formula>
    </cfRule>
  </conditionalFormatting>
  <conditionalFormatting sqref="G16:G39">
    <cfRule type="expression" dxfId="40" priority="7">
      <formula>$D$6&gt;=$A16</formula>
    </cfRule>
  </conditionalFormatting>
  <dataValidations count="3">
    <dataValidation type="date" operator="lessThanOrEqual" allowBlank="1" showErrorMessage="1" errorTitle="Tornádo říká:" error="Pokoušíte se zadat datum, které je v budoucnosti." sqref="F16:F40" xr:uid="{521F0859-D25D-4A44-8F20-5A14DA48758B}">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7E7E4719-11C7-49B4-AC1B-AD1B67268103}">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8A330AA0-C612-470E-800E-74458648C8D8}">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A5714991-2ED3-4FCF-AF7A-65E719A650FF}">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2263E0F3-6BEE-4A61-987A-530248E0FFFC}">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F8767BA1-DD47-4A18-A96E-1B173F0D14BB}">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B0EFF609-F735-488F-90DF-BF700BE52FF3}">
          <x14:formula1>
            <xm:f>IF('Základní informace o klubu'!$C$5&lt;&gt;$A$1,data!$B$137:$B$138,IF(OR(D4=data!B89,D4=data!B90),data!$B$133,data!$B$133:$B$134))</xm:f>
          </x14:formula1>
          <xm:sqref>D5:E5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EeTMuyuEH7ugKQh53oYfGVRWbdc7VktJEcTc90NCfOtKCD4FUw58gpkBmX0Jbj8yT0nqg0J+r+PeQRDf9Zeuug==" saltValue="lfbg4lmZlpRS2tlUqyuvUg==" spinCount="100000" sheet="1" objects="1" scenarios="1" selectLockedCells="1"/>
  <mergeCells count="54">
    <mergeCell ref="B5:C5"/>
    <mergeCell ref="D5:E5"/>
    <mergeCell ref="F5:G5"/>
    <mergeCell ref="A1:G1"/>
    <mergeCell ref="B3:E3"/>
    <mergeCell ref="B4:C4"/>
    <mergeCell ref="D4:E4"/>
    <mergeCell ref="F4:G4"/>
    <mergeCell ref="B11:E11"/>
    <mergeCell ref="B12:C12"/>
    <mergeCell ref="D12:E12"/>
    <mergeCell ref="B9:C10"/>
    <mergeCell ref="F8:G10"/>
    <mergeCell ref="F12:G13"/>
    <mergeCell ref="B13:C13"/>
    <mergeCell ref="D13:E13"/>
    <mergeCell ref="F11:G11"/>
    <mergeCell ref="B6:C6"/>
    <mergeCell ref="D6:E6"/>
    <mergeCell ref="F6:G6"/>
    <mergeCell ref="B8:C8"/>
    <mergeCell ref="D8:E8"/>
    <mergeCell ref="B7:C7"/>
    <mergeCell ref="D7:E7"/>
    <mergeCell ref="F7:G7"/>
    <mergeCell ref="D21:E21"/>
    <mergeCell ref="D16:E16"/>
    <mergeCell ref="D17:E17"/>
    <mergeCell ref="D19:E19"/>
    <mergeCell ref="D20:E20"/>
    <mergeCell ref="D40:E40"/>
    <mergeCell ref="D34:E34"/>
    <mergeCell ref="D35:E35"/>
    <mergeCell ref="D36:E36"/>
    <mergeCell ref="D37:E37"/>
    <mergeCell ref="D38:E38"/>
    <mergeCell ref="D39:E39"/>
    <mergeCell ref="D33:E33"/>
    <mergeCell ref="D22:E22"/>
    <mergeCell ref="D23:E23"/>
    <mergeCell ref="D24:E24"/>
    <mergeCell ref="D25:E25"/>
    <mergeCell ref="D26:E26"/>
    <mergeCell ref="D27:E27"/>
    <mergeCell ref="D28:E28"/>
    <mergeCell ref="D29:E29"/>
    <mergeCell ref="D30:E30"/>
    <mergeCell ref="D31:E31"/>
    <mergeCell ref="D32:E32"/>
    <mergeCell ref="B14:E14"/>
    <mergeCell ref="B15:C15"/>
    <mergeCell ref="D15:E15"/>
    <mergeCell ref="D18:E18"/>
    <mergeCell ref="F14:G14"/>
  </mergeCells>
  <conditionalFormatting sqref="A11:F11 H11:K11">
    <cfRule type="expression" dxfId="39" priority="1">
      <formula>$A$1&lt;&gt;nazev_klubu</formula>
    </cfRule>
  </conditionalFormatting>
  <conditionalFormatting sqref="A1:G1">
    <cfRule type="expression" dxfId="38" priority="3">
      <formula>$A$1&lt;&gt;nazev_klubu</formula>
    </cfRule>
  </conditionalFormatting>
  <conditionalFormatting sqref="A2:K10 A12:K40">
    <cfRule type="expression" dxfId="37" priority="2">
      <formula>$A$1&lt;&gt;nazev_klubu</formula>
    </cfRule>
  </conditionalFormatting>
  <conditionalFormatting sqref="B16:F39">
    <cfRule type="expression" dxfId="36" priority="6">
      <formula>$D$6&gt;=$A16</formula>
    </cfRule>
  </conditionalFormatting>
  <conditionalFormatting sqref="B40:F40">
    <cfRule type="expression" dxfId="35" priority="8">
      <formula>$D$6=$A$40</formula>
    </cfRule>
  </conditionalFormatting>
  <conditionalFormatting sqref="D4:E8 E9">
    <cfRule type="expression" dxfId="34" priority="5">
      <formula>D4=""</formula>
    </cfRule>
  </conditionalFormatting>
  <conditionalFormatting sqref="F8">
    <cfRule type="expression" dxfId="33" priority="4">
      <formula>$F$8=list_ok</formula>
    </cfRule>
  </conditionalFormatting>
  <conditionalFormatting sqref="G16:G39">
    <cfRule type="expression" dxfId="32" priority="7">
      <formula>$D$6&gt;=$A16</formula>
    </cfRule>
  </conditionalFormatting>
  <dataValidations count="3">
    <dataValidation type="date" operator="lessThanOrEqual" allowBlank="1" showErrorMessage="1" errorTitle="Tornádo říká:" error="Pokoušíte se zadat datum, které je v budoucnosti." sqref="F16:F40" xr:uid="{B829FC0D-7579-4E6A-A124-66BEB275DD52}">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3CF21F86-DB16-4A86-92DA-9573AD335177}">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57FACEF5-0FB2-4BA6-8291-DAC341C0FE21}">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B43F4F9E-CCE1-48F6-A32C-2D590B1C86CF}">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1B803EEF-A50B-4F13-BAEF-30D1AF64852A}">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E6C48D1F-6006-4E4C-B483-F645FBCBB061}">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2459A7CA-34C9-4741-A31C-304F5190D336}">
          <x14:formula1>
            <xm:f>IF('Základní informace o klubu'!$C$5&lt;&gt;$A$1,data!$B$137:$B$138,IF(OR(D4=data!B89,D4=data!B90),data!$B$133,data!$B$133:$B$134))</xm:f>
          </x14:formula1>
          <xm:sqref>D5:E5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76amcORo5Uo0MvJ25dELnDt8jLRsvowSdw2BobipseBN4VZ4I2/KqJfIcJrjzPRhiIz7hlr/qbeUhtRFPMgtUA==" saltValue="RvI2/gaGFCR99QPqVx9U/Q==" spinCount="100000" sheet="1" objects="1" scenarios="1" selectLockedCells="1"/>
  <mergeCells count="54">
    <mergeCell ref="B5:C5"/>
    <mergeCell ref="D5:E5"/>
    <mergeCell ref="F5:G5"/>
    <mergeCell ref="A1:G1"/>
    <mergeCell ref="B3:E3"/>
    <mergeCell ref="B4:C4"/>
    <mergeCell ref="D4:E4"/>
    <mergeCell ref="F4:G4"/>
    <mergeCell ref="B11:E11"/>
    <mergeCell ref="B12:C12"/>
    <mergeCell ref="D12:E12"/>
    <mergeCell ref="B9:C10"/>
    <mergeCell ref="F8:G10"/>
    <mergeCell ref="F12:G13"/>
    <mergeCell ref="B13:C13"/>
    <mergeCell ref="D13:E13"/>
    <mergeCell ref="F11:G11"/>
    <mergeCell ref="B6:C6"/>
    <mergeCell ref="D6:E6"/>
    <mergeCell ref="F6:G6"/>
    <mergeCell ref="B8:C8"/>
    <mergeCell ref="D8:E8"/>
    <mergeCell ref="B7:C7"/>
    <mergeCell ref="D7:E7"/>
    <mergeCell ref="F7:G7"/>
    <mergeCell ref="D21:E21"/>
    <mergeCell ref="D16:E16"/>
    <mergeCell ref="D17:E17"/>
    <mergeCell ref="D19:E19"/>
    <mergeCell ref="D20:E20"/>
    <mergeCell ref="D40:E40"/>
    <mergeCell ref="D34:E34"/>
    <mergeCell ref="D35:E35"/>
    <mergeCell ref="D36:E36"/>
    <mergeCell ref="D37:E37"/>
    <mergeCell ref="D38:E38"/>
    <mergeCell ref="D39:E39"/>
    <mergeCell ref="D33:E33"/>
    <mergeCell ref="D22:E22"/>
    <mergeCell ref="D23:E23"/>
    <mergeCell ref="D24:E24"/>
    <mergeCell ref="D25:E25"/>
    <mergeCell ref="D26:E26"/>
    <mergeCell ref="D27:E27"/>
    <mergeCell ref="D28:E28"/>
    <mergeCell ref="D29:E29"/>
    <mergeCell ref="D30:E30"/>
    <mergeCell ref="D31:E31"/>
    <mergeCell ref="D32:E32"/>
    <mergeCell ref="B14:E14"/>
    <mergeCell ref="B15:C15"/>
    <mergeCell ref="D15:E15"/>
    <mergeCell ref="D18:E18"/>
    <mergeCell ref="F14:G14"/>
  </mergeCells>
  <conditionalFormatting sqref="A11:F11 H11:K11">
    <cfRule type="expression" dxfId="31" priority="1">
      <formula>$A$1&lt;&gt;nazev_klubu</formula>
    </cfRule>
  </conditionalFormatting>
  <conditionalFormatting sqref="A1:G1">
    <cfRule type="expression" dxfId="30" priority="3">
      <formula>$A$1&lt;&gt;nazev_klubu</formula>
    </cfRule>
  </conditionalFormatting>
  <conditionalFormatting sqref="A2:K10 A12:K40">
    <cfRule type="expression" dxfId="29" priority="2">
      <formula>$A$1&lt;&gt;nazev_klubu</formula>
    </cfRule>
  </conditionalFormatting>
  <conditionalFormatting sqref="B16:F39">
    <cfRule type="expression" dxfId="28" priority="6">
      <formula>$D$6&gt;=$A16</formula>
    </cfRule>
  </conditionalFormatting>
  <conditionalFormatting sqref="B40:F40">
    <cfRule type="expression" dxfId="27" priority="8">
      <formula>$D$6=$A$40</formula>
    </cfRule>
  </conditionalFormatting>
  <conditionalFormatting sqref="D4:E8 E9">
    <cfRule type="expression" dxfId="26" priority="5">
      <formula>D4=""</formula>
    </cfRule>
  </conditionalFormatting>
  <conditionalFormatting sqref="F8">
    <cfRule type="expression" dxfId="25" priority="4">
      <formula>$F$8=list_ok</formula>
    </cfRule>
  </conditionalFormatting>
  <conditionalFormatting sqref="G16:G39">
    <cfRule type="expression" dxfId="24" priority="7">
      <formula>$D$6&gt;=$A16</formula>
    </cfRule>
  </conditionalFormatting>
  <dataValidations count="3">
    <dataValidation type="date" operator="lessThanOrEqual" allowBlank="1" showErrorMessage="1" errorTitle="Tornádo říká:" error="Pokoušíte se zadat datum, které je v budoucnosti." sqref="F16:F40" xr:uid="{8B1C7C4C-D06F-4381-B2B2-559FA1EAC85C}">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81D9C3C2-FF23-4E4D-BBF8-256148A5504E}">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D614A2EB-05F9-4CE5-8102-BF5162FE1FA0}">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F8194B2B-4E63-43E9-A7B1-ACF3AAADE9CC}">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82F1BBD8-F62A-408C-9D72-14CE497D355B}">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BE382850-16AA-4B83-9BF4-14C35ED4F575}">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792003A7-7C85-49EC-8E94-3441802E1EAB}">
          <x14:formula1>
            <xm:f>IF('Základní informace o klubu'!$C$5&lt;&gt;$A$1,data!$B$137:$B$138,IF(OR(D4=data!B89,D4=data!B90),data!$B$133,data!$B$133:$B$134))</xm:f>
          </x14:formula1>
          <xm:sqref>D5:E5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5kIwU3c0/HwcWJwa6jx6tJo57ReHUlSsBCbvtnufqyi33LJxsWH0QAiO+Zs23Uf6Xfzorq8Wbq4zvEtTHDAcaQ==" saltValue="XWDQu3E7vEWxrCFNbLvP+Q==" spinCount="100000" sheet="1" objects="1" scenarios="1" selectLockedCells="1"/>
  <mergeCells count="54">
    <mergeCell ref="B5:C5"/>
    <mergeCell ref="D5:E5"/>
    <mergeCell ref="F5:G5"/>
    <mergeCell ref="A1:G1"/>
    <mergeCell ref="B3:E3"/>
    <mergeCell ref="B4:C4"/>
    <mergeCell ref="D4:E4"/>
    <mergeCell ref="F4:G4"/>
    <mergeCell ref="B11:E11"/>
    <mergeCell ref="B12:C12"/>
    <mergeCell ref="D12:E12"/>
    <mergeCell ref="B9:C10"/>
    <mergeCell ref="F8:G10"/>
    <mergeCell ref="F12:G13"/>
    <mergeCell ref="B13:C13"/>
    <mergeCell ref="D13:E13"/>
    <mergeCell ref="F11:G11"/>
    <mergeCell ref="B6:C6"/>
    <mergeCell ref="D6:E6"/>
    <mergeCell ref="F6:G6"/>
    <mergeCell ref="B8:C8"/>
    <mergeCell ref="D8:E8"/>
    <mergeCell ref="B7:C7"/>
    <mergeCell ref="D7:E7"/>
    <mergeCell ref="F7:G7"/>
    <mergeCell ref="D21:E21"/>
    <mergeCell ref="D16:E16"/>
    <mergeCell ref="D17:E17"/>
    <mergeCell ref="D19:E19"/>
    <mergeCell ref="D20:E20"/>
    <mergeCell ref="D40:E40"/>
    <mergeCell ref="D34:E34"/>
    <mergeCell ref="D35:E35"/>
    <mergeCell ref="D36:E36"/>
    <mergeCell ref="D37:E37"/>
    <mergeCell ref="D38:E38"/>
    <mergeCell ref="D39:E39"/>
    <mergeCell ref="D33:E33"/>
    <mergeCell ref="D22:E22"/>
    <mergeCell ref="D23:E23"/>
    <mergeCell ref="D24:E24"/>
    <mergeCell ref="D25:E25"/>
    <mergeCell ref="D26:E26"/>
    <mergeCell ref="D27:E27"/>
    <mergeCell ref="D28:E28"/>
    <mergeCell ref="D29:E29"/>
    <mergeCell ref="D30:E30"/>
    <mergeCell ref="D31:E31"/>
    <mergeCell ref="D32:E32"/>
    <mergeCell ref="B14:E14"/>
    <mergeCell ref="B15:C15"/>
    <mergeCell ref="D15:E15"/>
    <mergeCell ref="D18:E18"/>
    <mergeCell ref="F14:G14"/>
  </mergeCells>
  <conditionalFormatting sqref="A11:F11 H11:K11">
    <cfRule type="expression" dxfId="23" priority="1">
      <formula>$A$1&lt;&gt;nazev_klubu</formula>
    </cfRule>
  </conditionalFormatting>
  <conditionalFormatting sqref="A1:G1">
    <cfRule type="expression" dxfId="22" priority="3">
      <formula>$A$1&lt;&gt;nazev_klubu</formula>
    </cfRule>
  </conditionalFormatting>
  <conditionalFormatting sqref="A2:K10 A12:K40">
    <cfRule type="expression" dxfId="21" priority="2">
      <formula>$A$1&lt;&gt;nazev_klubu</formula>
    </cfRule>
  </conditionalFormatting>
  <conditionalFormatting sqref="B16:F39">
    <cfRule type="expression" dxfId="20" priority="6">
      <formula>$D$6&gt;=$A16</formula>
    </cfRule>
  </conditionalFormatting>
  <conditionalFormatting sqref="B40:F40">
    <cfRule type="expression" dxfId="19" priority="8">
      <formula>$D$6=$A$40</formula>
    </cfRule>
  </conditionalFormatting>
  <conditionalFormatting sqref="D4:E8 E9">
    <cfRule type="expression" dxfId="18" priority="5">
      <formula>D4=""</formula>
    </cfRule>
  </conditionalFormatting>
  <conditionalFormatting sqref="F8">
    <cfRule type="expression" dxfId="17" priority="4">
      <formula>$F$8=list_ok</formula>
    </cfRule>
  </conditionalFormatting>
  <conditionalFormatting sqref="G16:G39">
    <cfRule type="expression" dxfId="16" priority="7">
      <formula>$D$6&gt;=$A16</formula>
    </cfRule>
  </conditionalFormatting>
  <dataValidations count="3">
    <dataValidation type="date" operator="lessThanOrEqual" allowBlank="1" showErrorMessage="1" errorTitle="Tornádo říká:" error="Pokoušíte se zadat datum, které je v budoucnosti." sqref="F16:F40" xr:uid="{95E7C9FD-F496-493D-9149-DB87AD97E74B}">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5002E978-9F41-48A6-98DD-BB5FA387715E}">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8434AFF9-4BD1-4025-9133-FC3D260105C0}">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D9B6E5D1-4E6D-4FE9-B2F9-2806176CC286}">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34116813-05E2-4F7D-8ECA-B28E4464E569}">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18F429AF-49A3-40E9-A697-B9B97FF2F88C}">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991B5970-4436-41B3-938F-2CDCF37CE653}">
          <x14:formula1>
            <xm:f>IF('Základní informace o klubu'!$C$5&lt;&gt;$A$1,data!$B$137:$B$138,IF(OR(D4=data!B89,D4=data!B90),data!$B$133,data!$B$133:$B$134))</xm:f>
          </x14:formula1>
          <xm:sqref>D5:E5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A7qN7ZNaFUE1pLlPkqLKfzGAOdnOhWhl0Z99890pjmLHvP7hbs1dqLRRv//m46G+//kCwboa6d2nNuNVR81jyg==" saltValue="9VhkZrLhnHXnBpEb+YAqDw==" spinCount="100000" sheet="1" objects="1" scenarios="1" selectLockedCells="1"/>
  <mergeCells count="54">
    <mergeCell ref="B5:C5"/>
    <mergeCell ref="D5:E5"/>
    <mergeCell ref="F5:G5"/>
    <mergeCell ref="A1:G1"/>
    <mergeCell ref="B3:E3"/>
    <mergeCell ref="B4:C4"/>
    <mergeCell ref="D4:E4"/>
    <mergeCell ref="F4:G4"/>
    <mergeCell ref="B11:E11"/>
    <mergeCell ref="B12:C12"/>
    <mergeCell ref="D12:E12"/>
    <mergeCell ref="B9:C10"/>
    <mergeCell ref="F8:G10"/>
    <mergeCell ref="F12:G13"/>
    <mergeCell ref="B13:C13"/>
    <mergeCell ref="D13:E13"/>
    <mergeCell ref="F11:G11"/>
    <mergeCell ref="B6:C6"/>
    <mergeCell ref="D6:E6"/>
    <mergeCell ref="F6:G6"/>
    <mergeCell ref="B8:C8"/>
    <mergeCell ref="D8:E8"/>
    <mergeCell ref="B7:C7"/>
    <mergeCell ref="D7:E7"/>
    <mergeCell ref="F7:G7"/>
    <mergeCell ref="D21:E21"/>
    <mergeCell ref="D16:E16"/>
    <mergeCell ref="D17:E17"/>
    <mergeCell ref="D19:E19"/>
    <mergeCell ref="D20:E20"/>
    <mergeCell ref="D40:E40"/>
    <mergeCell ref="D34:E34"/>
    <mergeCell ref="D35:E35"/>
    <mergeCell ref="D36:E36"/>
    <mergeCell ref="D37:E37"/>
    <mergeCell ref="D38:E38"/>
    <mergeCell ref="D39:E39"/>
    <mergeCell ref="D33:E33"/>
    <mergeCell ref="D22:E22"/>
    <mergeCell ref="D23:E23"/>
    <mergeCell ref="D24:E24"/>
    <mergeCell ref="D25:E25"/>
    <mergeCell ref="D26:E26"/>
    <mergeCell ref="D27:E27"/>
    <mergeCell ref="D28:E28"/>
    <mergeCell ref="D29:E29"/>
    <mergeCell ref="D30:E30"/>
    <mergeCell ref="D31:E31"/>
    <mergeCell ref="D32:E32"/>
    <mergeCell ref="B14:E14"/>
    <mergeCell ref="B15:C15"/>
    <mergeCell ref="D15:E15"/>
    <mergeCell ref="D18:E18"/>
    <mergeCell ref="F14:G14"/>
  </mergeCells>
  <conditionalFormatting sqref="A11:F11 H11:K11">
    <cfRule type="expression" dxfId="15" priority="1">
      <formula>$A$1&lt;&gt;nazev_klubu</formula>
    </cfRule>
  </conditionalFormatting>
  <conditionalFormatting sqref="A1:G1">
    <cfRule type="expression" dxfId="14" priority="3">
      <formula>$A$1&lt;&gt;nazev_klubu</formula>
    </cfRule>
  </conditionalFormatting>
  <conditionalFormatting sqref="A2:K10 A12:K40">
    <cfRule type="expression" dxfId="13" priority="2">
      <formula>$A$1&lt;&gt;nazev_klubu</formula>
    </cfRule>
  </conditionalFormatting>
  <conditionalFormatting sqref="B16:F39">
    <cfRule type="expression" dxfId="12" priority="6">
      <formula>$D$6&gt;=$A16</formula>
    </cfRule>
  </conditionalFormatting>
  <conditionalFormatting sqref="B40:F40">
    <cfRule type="expression" dxfId="11" priority="8">
      <formula>$D$6=$A$40</formula>
    </cfRule>
  </conditionalFormatting>
  <conditionalFormatting sqref="D4:E8 E9">
    <cfRule type="expression" dxfId="10" priority="5">
      <formula>D4=""</formula>
    </cfRule>
  </conditionalFormatting>
  <conditionalFormatting sqref="F8">
    <cfRule type="expression" dxfId="9" priority="4">
      <formula>$F$8=list_ok</formula>
    </cfRule>
  </conditionalFormatting>
  <conditionalFormatting sqref="G16:G39">
    <cfRule type="expression" dxfId="8" priority="7">
      <formula>$D$6&gt;=$A16</formula>
    </cfRule>
  </conditionalFormatting>
  <dataValidations count="3">
    <dataValidation type="date" operator="lessThanOrEqual" allowBlank="1" showErrorMessage="1" errorTitle="Tornádo říká:" error="Pokoušíte se zadat datum, které je v budoucnosti." sqref="F16:F40" xr:uid="{DCC2F412-34D1-40B7-BB82-09E9EA38CEDE}">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946B9053-C307-4C81-A149-8FEDCBDBC71E}">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AE93165A-9ACB-4F5C-9D25-21FDBDDA372E}">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6F7BC2A9-E326-419D-A3AA-739539DE3CC9}">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C13EC532-2B42-47FB-8106-FF1B736224E9}">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4FD1E025-7DF8-4E95-AD78-D696C5B27EDE}">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74D0EC25-F791-4572-9DD2-8150F46FD28E}">
          <x14:formula1>
            <xm:f>IF('Základní informace o klubu'!$C$5&lt;&gt;$A$1,data!$B$137:$B$138,IF(OR(D4=data!B89,D4=data!B90),data!$B$133,data!$B$133:$B$134))</xm:f>
          </x14:formula1>
          <xm:sqref>D5:E5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L40"/>
  <sheetViews>
    <sheetView showGridLines="0" workbookViewId="0">
      <selection activeCell="D4" sqref="D4:E4"/>
    </sheetView>
  </sheetViews>
  <sheetFormatPr defaultColWidth="9.109375" defaultRowHeight="14.4" x14ac:dyDescent="0.3"/>
  <cols>
    <col min="1" max="1" width="1.44140625" style="75" customWidth="1"/>
    <col min="2" max="2" width="3.5546875" style="15" customWidth="1"/>
    <col min="3" max="3" width="20.6640625" style="15" customWidth="1"/>
    <col min="4" max="4" width="3.5546875" style="15" customWidth="1"/>
    <col min="5" max="5" width="20.6640625" style="15" customWidth="1"/>
    <col min="6" max="6" width="19.33203125" style="15" customWidth="1"/>
    <col min="7" max="7" width="26.5546875" style="15" customWidth="1"/>
    <col min="8" max="8" width="67.88671875" style="15" customWidth="1"/>
    <col min="9" max="16384" width="9.109375" style="15"/>
  </cols>
  <sheetData>
    <row r="1" spans="1:12" ht="28.8" x14ac:dyDescent="0.55000000000000004">
      <c r="A1" s="316" t="str">
        <f ca="1">IF(celkem_formaci&gt;=VALUE(IF(LEN(MID(CELL("filename",A1),FIND("]",CELL("filename",A1))+1,31))=data!C147,RIGHT(MID(CELL("filename",A1),FIND("]",CELL("filename",A1))+1,31),1),IF(LEN(MID(CELL("filename",A1),FIND("]",CELL("filename",A1))+1,31))=data!C148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316"/>
      <c r="C1" s="316"/>
      <c r="D1" s="316"/>
      <c r="E1" s="316"/>
      <c r="F1" s="316"/>
      <c r="G1" s="316"/>
      <c r="H1" s="30"/>
    </row>
    <row r="2" spans="1:12" x14ac:dyDescent="0.3">
      <c r="H2" s="88"/>
    </row>
    <row r="3" spans="1:12" ht="21.6" thickBot="1" x14ac:dyDescent="0.45">
      <c r="B3" s="309" t="s">
        <v>2</v>
      </c>
      <c r="C3" s="309"/>
      <c r="D3" s="309"/>
      <c r="E3" s="309"/>
    </row>
    <row r="4" spans="1:12" ht="15.75" customHeight="1" x14ac:dyDescent="0.3">
      <c r="B4" s="337" t="s">
        <v>41</v>
      </c>
      <c r="C4" s="338"/>
      <c r="D4" s="339"/>
      <c r="E4" s="340"/>
      <c r="F4" s="370" t="str">
        <f>IF(D4=0,vyplnte_ze_seznamu,"")</f>
        <v>Prosím vyplňte vybráním z rozevíracího seznamu.</v>
      </c>
      <c r="G4" s="371"/>
      <c r="H4" s="89"/>
    </row>
    <row r="5" spans="1:12" ht="15.75" customHeight="1" x14ac:dyDescent="0.3">
      <c r="B5" s="335" t="s">
        <v>43</v>
      </c>
      <c r="C5" s="336"/>
      <c r="D5" s="341"/>
      <c r="E5" s="342"/>
      <c r="F5" s="347" t="str">
        <f>IF(D5=0,vyplnte_ze_seznamu,"")</f>
        <v>Prosím vyplňte vybráním z rozevíracího seznamu.</v>
      </c>
      <c r="G5" s="348"/>
      <c r="H5" s="89"/>
    </row>
    <row r="6" spans="1:12" ht="15.6" x14ac:dyDescent="0.3">
      <c r="B6" s="310" t="s">
        <v>45</v>
      </c>
      <c r="C6" s="332"/>
      <c r="D6" s="354"/>
      <c r="E6" s="355"/>
      <c r="F6" s="347" t="str">
        <f>IF(AND(D6=0,D4=0),vyplnte,IF(AND(D4&lt;&gt;"",D6=""),vyplnte,IF(AND(D4="",D6&lt;&gt;""),vyplnte_soutezni_kategorii,IF(OR(AND(D4=data!B85,data!C85&lt;=D6,D6&lt;=data!D85),AND(D4=data!B86,data!C86&lt;=D6,D6&lt;=data!D86),AND(D4=data!B87,data!C87&lt;=D6,D6&lt;=data!D87),AND(D4=data!B88,data!C88&lt;=D6,D6&lt;=data!D88),AND(D4=data!B89,data!C89&lt;=D6,D6&lt;=data!D89),AND(D4=data!B90,data!C90&lt;=D6,D6&lt;=data!D90))=FALSE,vyplnte_spravny_pocet,""))))</f>
        <v>Prosím vyplňte.</v>
      </c>
      <c r="G6" s="348"/>
      <c r="H6" s="89"/>
    </row>
    <row r="7" spans="1:12" ht="15.6" x14ac:dyDescent="0.3">
      <c r="B7" s="310" t="s">
        <v>49</v>
      </c>
      <c r="C7" s="332"/>
      <c r="D7" s="345"/>
      <c r="E7" s="346"/>
      <c r="F7" s="347" t="str">
        <f>IF(AND(D7=0,D4=0),vyplnte_cas,IF(AND(D4&lt;&gt;"",D7=""),vyplnte_cas,IF(AND(D4="",D7&lt;&gt;""),vyplnte_soutezni_kategorii,IF(OR(AND(D4=data!B99,data!C99&lt;=D7/60,D7/60&lt;=data!D99),AND(D4=data!B100,data!C100&lt;=D7/60,D7/60&lt;=data!D100),AND(D4=data!B101,data!C101&lt;=D7/60,D7/60&lt;=data!D101),AND(D4=data!B102,data!C102&lt;=D7/60,D7/60&lt;=data!D102),AND(D4=data!B103,data!C103&lt;=D7/60,D7/60&lt;=data!D103),AND(D4=data!B104,data!C104&lt;=D7/60,D7/60&lt;=data!D104))=FALSE,vyplnte_spravny_cas,""))))</f>
        <v>Prosím vyplňte ve formátu m:ss, např.: 1:30</v>
      </c>
      <c r="G7" s="348"/>
    </row>
    <row r="8" spans="1:12" ht="15.75" customHeight="1" x14ac:dyDescent="0.3">
      <c r="B8" s="333" t="s">
        <v>44</v>
      </c>
      <c r="C8" s="334"/>
      <c r="D8" s="343"/>
      <c r="E8" s="344"/>
      <c r="F8" s="374"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375"/>
    </row>
    <row r="9" spans="1:12" ht="15.75" customHeight="1" x14ac:dyDescent="0.3">
      <c r="B9" s="365" t="s">
        <v>46</v>
      </c>
      <c r="C9" s="366"/>
      <c r="D9" s="31" t="s">
        <v>9</v>
      </c>
      <c r="E9" s="26"/>
      <c r="F9" s="374"/>
      <c r="G9" s="375"/>
      <c r="H9" s="39"/>
    </row>
    <row r="10" spans="1:12" ht="15.75" customHeight="1" thickBot="1" x14ac:dyDescent="0.35">
      <c r="B10" s="367"/>
      <c r="C10" s="368"/>
      <c r="D10" s="32" t="s">
        <v>10</v>
      </c>
      <c r="E10" s="27"/>
      <c r="F10" s="374"/>
      <c r="G10" s="375"/>
    </row>
    <row r="11" spans="1:12" ht="31.5" customHeight="1" thickBot="1" x14ac:dyDescent="0.35">
      <c r="B11" s="358" t="s">
        <v>190</v>
      </c>
      <c r="C11" s="358"/>
      <c r="D11" s="358"/>
      <c r="E11" s="358"/>
      <c r="F11" s="376"/>
      <c r="G11" s="377"/>
      <c r="H11" s="247"/>
      <c r="L11" s="114"/>
    </row>
    <row r="12" spans="1:12" ht="15.75" customHeight="1" x14ac:dyDescent="0.3">
      <c r="B12" s="359" t="str">
        <f>IF(OR(D4=data!B87,D4=data!B88),vek_prumer,IF(OR(D4=data!B85,D4=data!B89),vek_soutezici,IF(OR(D4=data!B86,D4=data!B90),vek_nejstarsi_soutezici,vyplnte_sout_kat)))</f>
        <v>Vyplňte soutěžní kategorii.</v>
      </c>
      <c r="C12" s="360"/>
      <c r="D12" s="352" t="str">
        <f>IF(F12&lt;&gt;"",chyba_vpravo,IF(OR(D4=data!B87,D4=data!B88),AVERAGE(G16:G40),IF(OR(D4=data!B85,D4=data!B89),MAX(G16:G16),IF(OR(D4=data!B86,D4=data!B90),MAX(G16:G18),auto_vypocet))))</f>
        <v>Automatický výpočet.</v>
      </c>
      <c r="E12" s="353"/>
      <c r="F12" s="372" t="str">
        <f>IF(AND(D4="",D5="",D6="",D7=""),"",IF(OR(D4="",D6=""),chyba_chybi_vek_sout_kategorie,IF(COUNTBLANK(H16:H40)=25,IF(AND(IF(OR(D4=data!B87,D4=data!B88),AVERAGE(G16:G40),IF(OR(D4=data!B85,D4=data!B89),MAX(G16:G16),IF(OR(D4=data!B86,D4=data!B90),MAX(G16:G18),"")))&gt;=data!C79,IF(OR(D4=data!B87,D4=data!B88),AVERAGE(G16:G40),IF(OR(D4=data!B85,D4=data!B89),MAX(G16:G16),IF(OR(D4=data!B86,D4=data!B90),MAX(G16:G18),"")))&lt;data!D79),"",IF(AND(IF(OR(D4=data!B87,D4=data!B88),AVERAGE(G16:G40),IF(OR(D4=data!B85,D4=data!B89),MAX(G16:G16),IF(OR(D4=data!B86,D4=data!B90),MAX(G16:G18),"")))&gt;=data!C80,IF(OR(D4=data!B87,D4=data!B88),AVERAGE(G16:G40),IF(OR(D4=data!B85,D4=data!B89),MAX(G16:G16),IF(OR(D4=data!B86,D4=data!B90),MAX(G16:G18),"")))&lt;data!D80),"",IF(AND(IF(OR(D4=data!B87,D4=data!B88),AVERAGE(G16:G40),IF(OR(D4=data!B85,D4=data!B89),MAX(G16:G16),IF(OR(D4=data!B86,D4=data!B90),MAX(G16:G18),"")))&gt;=data!C81,IF(OR(D4=data!B87,D4=data!B88),AVERAGE(G16:G40),IF(OR(D4=data!B85,D4=data!B89),MAX(G16:G16),IF(OR(D4=data!B86,D4=data!B90),MAX(G16:G18),"")))&lt;data!D81),"",IF(AND(IF(OR(D4=data!B87,D4=data!B88),AVERAGE(G16:G40),IF(OR(D4=data!B85,D4=data!B89),MAX(G16:G16),IF(OR(D4=data!B86,D4=data!B90),MAX(G16:G18),"")))&gt;=data!C82,IF(OR(D4=data!B87,D4=data!B88),AVERAGE(G16:G40),IF(OR(D4=data!B85,D4=data!B89),MAX(G16:G16),IF(OR(D4=data!B86,D4=data!B90),MAX(G16:G18),"")))&lt;data!D82),"",IF(IF(OR(D4=data!B87,D4=data!B88),AVERAGE(G16:G40),IF(OR(D4=data!B85,D4=data!B89),MAX(G16:G16),IF(OR(D4=data!B86,D4=data!B90),MAX(G16:G18),"")))=0,"",chyba_mimo_vek_kategorie))))),chyba_v_seznamu_jmen)))</f>
        <v/>
      </c>
      <c r="G12" s="373"/>
    </row>
    <row r="13" spans="1:12" ht="15.75" customHeight="1" thickBot="1" x14ac:dyDescent="0.35">
      <c r="B13" s="363" t="s">
        <v>42</v>
      </c>
      <c r="C13" s="364"/>
      <c r="D13" s="361" t="str">
        <f>IF(F12&lt;&gt;"",chyba_vpravo,IF(AND(D4="",D5="",D6="",D7=""),auto_vypocet,IF(OR(D4="",D6=""),chyba_vpravo,IF(AND(D12&gt;=data!C79,D12&lt;data!D79),data!B79,IF(AND(D12&gt;=data!C80,D12&lt;data!D80),data!B80,IF(AND(D12&gt;=data!C81,D12&lt;data!D81),data!B81,IF(AND(D12&gt;=data!C82,D12&lt;data!D82),data!B82,IF(D12=0,"",chyba_vpravo))))))))</f>
        <v>Automatický výpočet.</v>
      </c>
      <c r="E13" s="362"/>
      <c r="F13" s="372"/>
      <c r="G13" s="373"/>
    </row>
    <row r="14" spans="1:12" ht="33.6" customHeight="1" thickBot="1" x14ac:dyDescent="0.45">
      <c r="B14" s="309" t="s">
        <v>47</v>
      </c>
      <c r="C14" s="309"/>
      <c r="D14" s="309"/>
      <c r="E14" s="309"/>
      <c r="F14" s="369" t="str">
        <f>IF(D6="",chyba_chybi_pocet_soutezicich,"")</f>
        <v>Pro vyplňování seznamu zadejte počet soutěžících.</v>
      </c>
      <c r="G14" s="369"/>
      <c r="H14" s="38" t="str">
        <f>IF(COUNTBLANK(H16:H40)=25,"","Chybové hlášení:")</f>
        <v/>
      </c>
    </row>
    <row r="15" spans="1:12" ht="31.5" customHeight="1" thickBot="1" x14ac:dyDescent="0.35">
      <c r="B15" s="350" t="s">
        <v>0</v>
      </c>
      <c r="C15" s="351"/>
      <c r="D15" s="356" t="s">
        <v>3</v>
      </c>
      <c r="E15" s="357"/>
      <c r="F15" s="76" t="s">
        <v>118</v>
      </c>
      <c r="G15" s="33" t="s">
        <v>48</v>
      </c>
    </row>
    <row r="16" spans="1:12" ht="15.6" x14ac:dyDescent="0.3">
      <c r="A16" s="75">
        <v>1</v>
      </c>
      <c r="B16" s="65" t="str">
        <f t="shared" ref="B16:B40" si="0">IF($D$6&gt;=A16,CONCATENATE(A16,"."),"")</f>
        <v/>
      </c>
      <c r="C16" s="257"/>
      <c r="D16" s="349"/>
      <c r="E16" s="349"/>
      <c r="F16" s="258"/>
      <c r="G16" s="36" t="str">
        <f t="shared" ref="G16:G40" si="1">IF($D$6&gt;=A16,IF(AND(C16=0,D16=0,F16=0)=TRUE,auto_vypocet_veku,IF(AND(C16=0,D16=0)=TRUE,chyba_chybi_jmeno_X_prijmeni,IF(F16&gt;0,rok_pro_vypocet_veku-F16,chyba_chybi_rok_narozeni))),"")</f>
        <v/>
      </c>
      <c r="H16" s="15" t="str">
        <f t="shared" ref="H16:H40" si="2">IF($D$6&gt;=A16,IF(OR(AND(C16=0,D16=0),F16=0)=FALSE,"",IF(AND(C16=0,D16=0,F16=0)=TRUE,chyba_chybi_jmeno_A_rok,chyba_vypoctu_veku)),IF((AND(C16=0,D16=0,F16=0)=TRUE),"",chyba_vice_soutezicich))</f>
        <v/>
      </c>
    </row>
    <row r="17" spans="1:8" ht="15.6" x14ac:dyDescent="0.3">
      <c r="A17" s="75">
        <v>2</v>
      </c>
      <c r="B17" s="66" t="str">
        <f t="shared" si="0"/>
        <v/>
      </c>
      <c r="C17" s="259"/>
      <c r="D17" s="330"/>
      <c r="E17" s="330"/>
      <c r="F17" s="260"/>
      <c r="G17" s="37" t="str">
        <f t="shared" si="1"/>
        <v/>
      </c>
      <c r="H17" s="15" t="str">
        <f t="shared" si="2"/>
        <v/>
      </c>
    </row>
    <row r="18" spans="1:8" ht="15.6" x14ac:dyDescent="0.3">
      <c r="A18" s="75">
        <v>3</v>
      </c>
      <c r="B18" s="66" t="str">
        <f t="shared" si="0"/>
        <v/>
      </c>
      <c r="C18" s="259"/>
      <c r="D18" s="330"/>
      <c r="E18" s="330"/>
      <c r="F18" s="260"/>
      <c r="G18" s="37" t="str">
        <f t="shared" si="1"/>
        <v/>
      </c>
      <c r="H18" s="15" t="str">
        <f t="shared" si="2"/>
        <v/>
      </c>
    </row>
    <row r="19" spans="1:8" ht="15.6" x14ac:dyDescent="0.3">
      <c r="A19" s="75">
        <v>4</v>
      </c>
      <c r="B19" s="66" t="str">
        <f t="shared" si="0"/>
        <v/>
      </c>
      <c r="C19" s="259"/>
      <c r="D19" s="330"/>
      <c r="E19" s="330"/>
      <c r="F19" s="260"/>
      <c r="G19" s="37" t="str">
        <f t="shared" si="1"/>
        <v/>
      </c>
      <c r="H19" s="15" t="str">
        <f t="shared" si="2"/>
        <v/>
      </c>
    </row>
    <row r="20" spans="1:8" ht="15.6" x14ac:dyDescent="0.3">
      <c r="A20" s="75">
        <v>5</v>
      </c>
      <c r="B20" s="66" t="str">
        <f t="shared" si="0"/>
        <v/>
      </c>
      <c r="C20" s="259"/>
      <c r="D20" s="330"/>
      <c r="E20" s="330"/>
      <c r="F20" s="260"/>
      <c r="G20" s="37" t="str">
        <f t="shared" si="1"/>
        <v/>
      </c>
      <c r="H20" s="15" t="str">
        <f t="shared" si="2"/>
        <v/>
      </c>
    </row>
    <row r="21" spans="1:8" ht="15.6" x14ac:dyDescent="0.3">
      <c r="A21" s="75">
        <v>6</v>
      </c>
      <c r="B21" s="66" t="str">
        <f t="shared" si="0"/>
        <v/>
      </c>
      <c r="C21" s="259"/>
      <c r="D21" s="330"/>
      <c r="E21" s="330"/>
      <c r="F21" s="260"/>
      <c r="G21" s="37" t="str">
        <f t="shared" si="1"/>
        <v/>
      </c>
      <c r="H21" s="15" t="str">
        <f t="shared" si="2"/>
        <v/>
      </c>
    </row>
    <row r="22" spans="1:8" ht="15.6" x14ac:dyDescent="0.3">
      <c r="A22" s="75">
        <v>7</v>
      </c>
      <c r="B22" s="66" t="str">
        <f t="shared" si="0"/>
        <v/>
      </c>
      <c r="C22" s="259"/>
      <c r="D22" s="330"/>
      <c r="E22" s="330"/>
      <c r="F22" s="260"/>
      <c r="G22" s="37" t="str">
        <f t="shared" si="1"/>
        <v/>
      </c>
      <c r="H22" s="15" t="str">
        <f t="shared" si="2"/>
        <v/>
      </c>
    </row>
    <row r="23" spans="1:8" ht="15.6" x14ac:dyDescent="0.3">
      <c r="A23" s="75">
        <v>8</v>
      </c>
      <c r="B23" s="66" t="str">
        <f t="shared" si="0"/>
        <v/>
      </c>
      <c r="C23" s="259"/>
      <c r="D23" s="330"/>
      <c r="E23" s="330"/>
      <c r="F23" s="260"/>
      <c r="G23" s="37" t="str">
        <f t="shared" si="1"/>
        <v/>
      </c>
      <c r="H23" s="15" t="str">
        <f t="shared" si="2"/>
        <v/>
      </c>
    </row>
    <row r="24" spans="1:8" ht="15.6" x14ac:dyDescent="0.3">
      <c r="A24" s="75">
        <v>9</v>
      </c>
      <c r="B24" s="66" t="str">
        <f t="shared" si="0"/>
        <v/>
      </c>
      <c r="C24" s="259"/>
      <c r="D24" s="330"/>
      <c r="E24" s="330"/>
      <c r="F24" s="260"/>
      <c r="G24" s="37" t="str">
        <f t="shared" si="1"/>
        <v/>
      </c>
      <c r="H24" s="15" t="str">
        <f t="shared" si="2"/>
        <v/>
      </c>
    </row>
    <row r="25" spans="1:8" ht="15.6" x14ac:dyDescent="0.3">
      <c r="A25" s="75">
        <v>10</v>
      </c>
      <c r="B25" s="66" t="str">
        <f t="shared" si="0"/>
        <v/>
      </c>
      <c r="C25" s="259"/>
      <c r="D25" s="330"/>
      <c r="E25" s="330"/>
      <c r="F25" s="260"/>
      <c r="G25" s="37" t="str">
        <f t="shared" si="1"/>
        <v/>
      </c>
      <c r="H25" s="15" t="str">
        <f t="shared" si="2"/>
        <v/>
      </c>
    </row>
    <row r="26" spans="1:8" ht="15.6" x14ac:dyDescent="0.3">
      <c r="A26" s="75">
        <v>11</v>
      </c>
      <c r="B26" s="66" t="str">
        <f t="shared" si="0"/>
        <v/>
      </c>
      <c r="C26" s="259"/>
      <c r="D26" s="330"/>
      <c r="E26" s="330"/>
      <c r="F26" s="260"/>
      <c r="G26" s="37" t="str">
        <f t="shared" si="1"/>
        <v/>
      </c>
      <c r="H26" s="15" t="str">
        <f t="shared" si="2"/>
        <v/>
      </c>
    </row>
    <row r="27" spans="1:8" ht="15.6" x14ac:dyDescent="0.3">
      <c r="A27" s="75">
        <v>12</v>
      </c>
      <c r="B27" s="66" t="str">
        <f t="shared" si="0"/>
        <v/>
      </c>
      <c r="C27" s="259"/>
      <c r="D27" s="330"/>
      <c r="E27" s="330"/>
      <c r="F27" s="260"/>
      <c r="G27" s="37" t="str">
        <f t="shared" si="1"/>
        <v/>
      </c>
      <c r="H27" s="15" t="str">
        <f t="shared" si="2"/>
        <v/>
      </c>
    </row>
    <row r="28" spans="1:8" ht="15.6" x14ac:dyDescent="0.3">
      <c r="A28" s="75">
        <v>13</v>
      </c>
      <c r="B28" s="66" t="str">
        <f t="shared" si="0"/>
        <v/>
      </c>
      <c r="C28" s="259"/>
      <c r="D28" s="330"/>
      <c r="E28" s="330"/>
      <c r="F28" s="260"/>
      <c r="G28" s="37" t="str">
        <f t="shared" si="1"/>
        <v/>
      </c>
      <c r="H28" s="15" t="str">
        <f t="shared" si="2"/>
        <v/>
      </c>
    </row>
    <row r="29" spans="1:8" ht="15.6" x14ac:dyDescent="0.3">
      <c r="A29" s="75">
        <v>14</v>
      </c>
      <c r="B29" s="66" t="str">
        <f t="shared" si="0"/>
        <v/>
      </c>
      <c r="C29" s="259"/>
      <c r="D29" s="330"/>
      <c r="E29" s="330"/>
      <c r="F29" s="260"/>
      <c r="G29" s="37" t="str">
        <f t="shared" si="1"/>
        <v/>
      </c>
      <c r="H29" s="15" t="str">
        <f t="shared" si="2"/>
        <v/>
      </c>
    </row>
    <row r="30" spans="1:8" ht="15.6" x14ac:dyDescent="0.3">
      <c r="A30" s="75">
        <v>15</v>
      </c>
      <c r="B30" s="66" t="str">
        <f t="shared" si="0"/>
        <v/>
      </c>
      <c r="C30" s="259"/>
      <c r="D30" s="330"/>
      <c r="E30" s="330"/>
      <c r="F30" s="260"/>
      <c r="G30" s="37" t="str">
        <f t="shared" si="1"/>
        <v/>
      </c>
      <c r="H30" s="15" t="str">
        <f t="shared" si="2"/>
        <v/>
      </c>
    </row>
    <row r="31" spans="1:8" ht="15.6" x14ac:dyDescent="0.3">
      <c r="A31" s="75">
        <v>16</v>
      </c>
      <c r="B31" s="66" t="str">
        <f t="shared" si="0"/>
        <v/>
      </c>
      <c r="C31" s="259"/>
      <c r="D31" s="330"/>
      <c r="E31" s="330"/>
      <c r="F31" s="260"/>
      <c r="G31" s="37" t="str">
        <f t="shared" si="1"/>
        <v/>
      </c>
      <c r="H31" s="15" t="str">
        <f t="shared" si="2"/>
        <v/>
      </c>
    </row>
    <row r="32" spans="1:8" ht="15.6" x14ac:dyDescent="0.3">
      <c r="A32" s="75">
        <v>17</v>
      </c>
      <c r="B32" s="66" t="str">
        <f t="shared" si="0"/>
        <v/>
      </c>
      <c r="C32" s="259"/>
      <c r="D32" s="330"/>
      <c r="E32" s="330"/>
      <c r="F32" s="260"/>
      <c r="G32" s="37" t="str">
        <f t="shared" si="1"/>
        <v/>
      </c>
      <c r="H32" s="15" t="str">
        <f t="shared" si="2"/>
        <v/>
      </c>
    </row>
    <row r="33" spans="1:8" ht="15.6" x14ac:dyDescent="0.3">
      <c r="A33" s="75">
        <v>18</v>
      </c>
      <c r="B33" s="66" t="str">
        <f t="shared" si="0"/>
        <v/>
      </c>
      <c r="C33" s="259"/>
      <c r="D33" s="330"/>
      <c r="E33" s="330"/>
      <c r="F33" s="260"/>
      <c r="G33" s="37" t="str">
        <f t="shared" si="1"/>
        <v/>
      </c>
      <c r="H33" s="15" t="str">
        <f t="shared" si="2"/>
        <v/>
      </c>
    </row>
    <row r="34" spans="1:8" ht="15.6" x14ac:dyDescent="0.3">
      <c r="A34" s="75">
        <v>19</v>
      </c>
      <c r="B34" s="66" t="str">
        <f t="shared" si="0"/>
        <v/>
      </c>
      <c r="C34" s="259"/>
      <c r="D34" s="330"/>
      <c r="E34" s="330"/>
      <c r="F34" s="260"/>
      <c r="G34" s="37" t="str">
        <f t="shared" si="1"/>
        <v/>
      </c>
      <c r="H34" s="15" t="str">
        <f t="shared" si="2"/>
        <v/>
      </c>
    </row>
    <row r="35" spans="1:8" ht="15.6" x14ac:dyDescent="0.3">
      <c r="A35" s="75">
        <v>20</v>
      </c>
      <c r="B35" s="66" t="str">
        <f t="shared" si="0"/>
        <v/>
      </c>
      <c r="C35" s="259"/>
      <c r="D35" s="330"/>
      <c r="E35" s="330"/>
      <c r="F35" s="260"/>
      <c r="G35" s="37" t="str">
        <f t="shared" si="1"/>
        <v/>
      </c>
      <c r="H35" s="15" t="str">
        <f t="shared" si="2"/>
        <v/>
      </c>
    </row>
    <row r="36" spans="1:8" ht="15.6" x14ac:dyDescent="0.3">
      <c r="A36" s="75">
        <v>21</v>
      </c>
      <c r="B36" s="66" t="str">
        <f t="shared" si="0"/>
        <v/>
      </c>
      <c r="C36" s="259"/>
      <c r="D36" s="330"/>
      <c r="E36" s="330"/>
      <c r="F36" s="260"/>
      <c r="G36" s="37" t="str">
        <f t="shared" si="1"/>
        <v/>
      </c>
      <c r="H36" s="15" t="str">
        <f t="shared" si="2"/>
        <v/>
      </c>
    </row>
    <row r="37" spans="1:8" ht="15.6" x14ac:dyDescent="0.3">
      <c r="A37" s="75">
        <v>22</v>
      </c>
      <c r="B37" s="66" t="str">
        <f t="shared" si="0"/>
        <v/>
      </c>
      <c r="C37" s="259"/>
      <c r="D37" s="330"/>
      <c r="E37" s="330"/>
      <c r="F37" s="260"/>
      <c r="G37" s="37" t="str">
        <f t="shared" si="1"/>
        <v/>
      </c>
      <c r="H37" s="15" t="str">
        <f t="shared" si="2"/>
        <v/>
      </c>
    </row>
    <row r="38" spans="1:8" ht="15.6" x14ac:dyDescent="0.3">
      <c r="A38" s="75">
        <v>23</v>
      </c>
      <c r="B38" s="66" t="str">
        <f t="shared" si="0"/>
        <v/>
      </c>
      <c r="C38" s="259"/>
      <c r="D38" s="330"/>
      <c r="E38" s="330"/>
      <c r="F38" s="260"/>
      <c r="G38" s="37" t="str">
        <f t="shared" si="1"/>
        <v/>
      </c>
      <c r="H38" s="15" t="str">
        <f t="shared" si="2"/>
        <v/>
      </c>
    </row>
    <row r="39" spans="1:8" ht="15.6" x14ac:dyDescent="0.3">
      <c r="A39" s="75">
        <v>24</v>
      </c>
      <c r="B39" s="66" t="str">
        <f t="shared" si="0"/>
        <v/>
      </c>
      <c r="C39" s="259"/>
      <c r="D39" s="330"/>
      <c r="E39" s="330"/>
      <c r="F39" s="260"/>
      <c r="G39" s="37" t="str">
        <f t="shared" si="1"/>
        <v/>
      </c>
      <c r="H39" s="15" t="str">
        <f t="shared" si="2"/>
        <v/>
      </c>
    </row>
    <row r="40" spans="1:8" ht="16.2" thickBot="1" x14ac:dyDescent="0.35">
      <c r="A40" s="75">
        <v>25</v>
      </c>
      <c r="B40" s="67" t="str">
        <f t="shared" si="0"/>
        <v/>
      </c>
      <c r="C40" s="261"/>
      <c r="D40" s="331"/>
      <c r="E40" s="331"/>
      <c r="F40" s="262"/>
      <c r="G40" s="146" t="str">
        <f t="shared" si="1"/>
        <v/>
      </c>
      <c r="H40" s="15" t="str">
        <f t="shared" si="2"/>
        <v/>
      </c>
    </row>
  </sheetData>
  <sheetProtection algorithmName="SHA-512" hashValue="b3B8oZ9rBHc3i4vHV1R1nMrNTsz65kpUS/SNjQvQ8jXPttaNwknKVRlXbUdehG48ElBWh6kjWY5TJs/k8ZJ47A==" saltValue="jXbD7b5Y2KNSr6xQdD5aKQ==" spinCount="100000" sheet="1" objects="1" scenarios="1" selectLockedCells="1"/>
  <mergeCells count="54">
    <mergeCell ref="B5:C5"/>
    <mergeCell ref="D5:E5"/>
    <mergeCell ref="F5:G5"/>
    <mergeCell ref="A1:G1"/>
    <mergeCell ref="B3:E3"/>
    <mergeCell ref="B4:C4"/>
    <mergeCell ref="D4:E4"/>
    <mergeCell ref="F4:G4"/>
    <mergeCell ref="B11:E11"/>
    <mergeCell ref="B12:C12"/>
    <mergeCell ref="D12:E12"/>
    <mergeCell ref="B9:C10"/>
    <mergeCell ref="F8:G10"/>
    <mergeCell ref="F12:G13"/>
    <mergeCell ref="B13:C13"/>
    <mergeCell ref="D13:E13"/>
    <mergeCell ref="F11:G11"/>
    <mergeCell ref="B6:C6"/>
    <mergeCell ref="D6:E6"/>
    <mergeCell ref="F6:G6"/>
    <mergeCell ref="B8:C8"/>
    <mergeCell ref="D8:E8"/>
    <mergeCell ref="B7:C7"/>
    <mergeCell ref="D7:E7"/>
    <mergeCell ref="F7:G7"/>
    <mergeCell ref="D21:E21"/>
    <mergeCell ref="D16:E16"/>
    <mergeCell ref="D17:E17"/>
    <mergeCell ref="D19:E19"/>
    <mergeCell ref="D20:E20"/>
    <mergeCell ref="D40:E40"/>
    <mergeCell ref="D34:E34"/>
    <mergeCell ref="D35:E35"/>
    <mergeCell ref="D36:E36"/>
    <mergeCell ref="D37:E37"/>
    <mergeCell ref="D38:E38"/>
    <mergeCell ref="D39:E39"/>
    <mergeCell ref="D33:E33"/>
    <mergeCell ref="D22:E22"/>
    <mergeCell ref="D23:E23"/>
    <mergeCell ref="D24:E24"/>
    <mergeCell ref="D25:E25"/>
    <mergeCell ref="D26:E26"/>
    <mergeCell ref="D27:E27"/>
    <mergeCell ref="D28:E28"/>
    <mergeCell ref="D29:E29"/>
    <mergeCell ref="D30:E30"/>
    <mergeCell ref="D31:E31"/>
    <mergeCell ref="D32:E32"/>
    <mergeCell ref="B14:E14"/>
    <mergeCell ref="B15:C15"/>
    <mergeCell ref="D15:E15"/>
    <mergeCell ref="D18:E18"/>
    <mergeCell ref="F14:G14"/>
  </mergeCells>
  <conditionalFormatting sqref="A11:F11 H11:K11">
    <cfRule type="expression" dxfId="7" priority="1">
      <formula>$A$1&lt;&gt;nazev_klubu</formula>
    </cfRule>
  </conditionalFormatting>
  <conditionalFormatting sqref="A1:G1">
    <cfRule type="expression" dxfId="6" priority="3">
      <formula>$A$1&lt;&gt;nazev_klubu</formula>
    </cfRule>
  </conditionalFormatting>
  <conditionalFormatting sqref="A2:K10 A12:K40">
    <cfRule type="expression" dxfId="5" priority="2">
      <formula>$A$1&lt;&gt;nazev_klubu</formula>
    </cfRule>
  </conditionalFormatting>
  <conditionalFormatting sqref="B16:F39">
    <cfRule type="expression" dxfId="4" priority="6">
      <formula>$D$6&gt;=$A16</formula>
    </cfRule>
  </conditionalFormatting>
  <conditionalFormatting sqref="B40:F40">
    <cfRule type="expression" dxfId="3" priority="8">
      <formula>$D$6=$A$40</formula>
    </cfRule>
  </conditionalFormatting>
  <conditionalFormatting sqref="D4:E8 E9">
    <cfRule type="expression" dxfId="2" priority="5">
      <formula>D4=""</formula>
    </cfRule>
  </conditionalFormatting>
  <conditionalFormatting sqref="F8">
    <cfRule type="expression" dxfId="1" priority="4">
      <formula>$F$8=list_ok</formula>
    </cfRule>
  </conditionalFormatting>
  <conditionalFormatting sqref="G16:G39">
    <cfRule type="expression" dxfId="0" priority="7">
      <formula>$D$6&gt;=$A16</formula>
    </cfRule>
  </conditionalFormatting>
  <dataValidations count="3">
    <dataValidation type="date" operator="lessThanOrEqual" allowBlank="1" showErrorMessage="1" errorTitle="Tornádo říká:" error="Pokoušíte se zadat datum, které je v budoucnosti." sqref="F16:F40" xr:uid="{E66B2E76-399B-48F5-800D-5A3743771DB1}">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16C11BF0-2C68-49B3-8763-BD7B8E2BD653}">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4A89499D-5495-4A09-AAE9-334B080000FF}">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BA5C57D8-DCC5-4EAC-AB25-400DE91A0D7C}">
          <x14:formula1>
            <xm:f>IF('Základní informace o klubu'!$C$5=$A$1,'Základní informace o klubu'!$D$14:$D$21,data!$B$137:$B$138)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2C433FCF-6009-4D21-836A-7BB5233D7952}">
          <x14:formula1>
            <xm:f>IF('Základní informace o klubu'!$C$5=$A$1,'Základní informace o klubu'!$D$14:$D$21,data!$B$137:$B$138)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23290903-A74B-4B27-92BF-C636AE52D038}">
          <x14:formula1>
            <xm:f>IF('Základní informace o klubu'!$C$5=$A$1,data!$B$85:$B$90,data!$B$137:$B$138)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02889AD6-9847-4E20-8B60-B2E648948488}">
          <x14:formula1>
            <xm:f>IF('Základní informace o klubu'!$C$5&lt;&gt;$A$1,data!$B$137:$B$138,IF(OR(D4=data!B89,D4=data!B90),data!$B$133,data!$B$133:$B$134))</xm:f>
          </x14:formula1>
          <xm:sqref>D5:E5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74</vt:i4>
      </vt:variant>
    </vt:vector>
  </HeadingPairs>
  <TitlesOfParts>
    <vt:vector size="101" baseType="lpstr">
      <vt:lpstr>souhrn</vt:lpstr>
      <vt:lpstr>jmenný seznam</vt:lpstr>
      <vt:lpstr>data</vt:lpstr>
      <vt:lpstr>Nápověda</vt:lpstr>
      <vt:lpstr>Základní informace o klubu</vt:lpstr>
      <vt:lpstr>Přehled přihlášek</vt:lpstr>
      <vt:lpstr>Udělení souhlasů</vt:lpstr>
      <vt:lpstr>Přihláška č. 1</vt:lpstr>
      <vt:lpstr>Přihláška č. 2</vt:lpstr>
      <vt:lpstr>Přihláška č. 3</vt:lpstr>
      <vt:lpstr>Přihláška č. 4</vt:lpstr>
      <vt:lpstr>Přihláška č. 5</vt:lpstr>
      <vt:lpstr>Přihláška č. 6</vt:lpstr>
      <vt:lpstr>Přihláška č. 7</vt:lpstr>
      <vt:lpstr>Přihláška č. 8</vt:lpstr>
      <vt:lpstr>Přihláška č. 9</vt:lpstr>
      <vt:lpstr>Přihláška č. 10</vt:lpstr>
      <vt:lpstr>Přihláška č. 11</vt:lpstr>
      <vt:lpstr>Přihláška č. 12</vt:lpstr>
      <vt:lpstr>Přihláška č. 13</vt:lpstr>
      <vt:lpstr>Přihláška č. 14</vt:lpstr>
      <vt:lpstr>Přihláška č. 15</vt:lpstr>
      <vt:lpstr>Přihláška č. 16</vt:lpstr>
      <vt:lpstr>Přihláška č. 17</vt:lpstr>
      <vt:lpstr>Přihláška č. 18</vt:lpstr>
      <vt:lpstr>Přihláška č. 19</vt:lpstr>
      <vt:lpstr>Přihláška č. 20</vt:lpstr>
      <vt:lpstr>auto_vypocet</vt:lpstr>
      <vt:lpstr>auto_vypocet_veku</vt:lpstr>
      <vt:lpstr>celkem_formaci</vt:lpstr>
      <vt:lpstr>celkem_mazoretek</vt:lpstr>
      <vt:lpstr>cena_za_start</vt:lpstr>
      <vt:lpstr>den_konaní_rocniku</vt:lpstr>
      <vt:lpstr>dnes</vt:lpstr>
      <vt:lpstr>email</vt:lpstr>
      <vt:lpstr>chyba_chybi_jmeno_A_rok</vt:lpstr>
      <vt:lpstr>chyba_chybi_jmeno_X_prijmeni</vt:lpstr>
      <vt:lpstr>chyba_chybi_pocet_soutezicich</vt:lpstr>
      <vt:lpstr>chyba_chybi_rok_narozeni</vt:lpstr>
      <vt:lpstr>chyba_chybi_vek_sout_kategorie</vt:lpstr>
      <vt:lpstr>chyba_kumulativni</vt:lpstr>
      <vt:lpstr>chyba_listu_prihlasky</vt:lpstr>
      <vt:lpstr>chyba_mimo_vek_kategorie</vt:lpstr>
      <vt:lpstr>chyba_neznama</vt:lpstr>
      <vt:lpstr>chyba_souhlasy_bez_nutnych_souhlasu</vt:lpstr>
      <vt:lpstr>chyba_souhlasy_neodpovezeno</vt:lpstr>
      <vt:lpstr>chyba_v_seznamu_jmen</vt:lpstr>
      <vt:lpstr>chyba_vice_soutezicich</vt:lpstr>
      <vt:lpstr>chyba_vpravo</vt:lpstr>
      <vt:lpstr>chyba_vypoctu_veku</vt:lpstr>
      <vt:lpstr>chyba_zkratky_soutezni_kategorie</vt:lpstr>
      <vt:lpstr>info_o_klubu</vt:lpstr>
      <vt:lpstr>interni_jmenny_seznam</vt:lpstr>
      <vt:lpstr>interni_jmenny_seznam2</vt:lpstr>
      <vt:lpstr>kontaktni_osoba</vt:lpstr>
      <vt:lpstr>list_ok</vt:lpstr>
      <vt:lpstr>mesto</vt:lpstr>
      <vt:lpstr>NA_nazev_klubu</vt:lpstr>
      <vt:lpstr>NA_nazev_klubu_A_pocet_formaci</vt:lpstr>
      <vt:lpstr>NA_nazev_klubu_A_spatny_pocet_formaci</vt:lpstr>
      <vt:lpstr>NA_pocet_formaci</vt:lpstr>
      <vt:lpstr>nazev_klubu</vt:lpstr>
      <vt:lpstr>neodpovidajici_pocet_formaci</vt:lpstr>
      <vt:lpstr>'Přehled přihlášek'!Oblast_tisku</vt:lpstr>
      <vt:lpstr>pocet_formaci</vt:lpstr>
      <vt:lpstr>pocet_soutezicich</vt:lpstr>
      <vt:lpstr>pocet_startu</vt:lpstr>
      <vt:lpstr>pocet_treneru</vt:lpstr>
      <vt:lpstr>psc</vt:lpstr>
      <vt:lpstr>rok_pro_vypocet_veku</vt:lpstr>
      <vt:lpstr>seznam_treneru</vt:lpstr>
      <vt:lpstr>souhlasy_ok</vt:lpstr>
      <vt:lpstr>tabulka_min_max_cas</vt:lpstr>
      <vt:lpstr>tabulka_min_max_soutezicich</vt:lpstr>
      <vt:lpstr>tabulka_min_max_vek</vt:lpstr>
      <vt:lpstr>tabulka_zkratky_soutezni_kategorie</vt:lpstr>
      <vt:lpstr>tabulka_zkratky_vekova_kategorie</vt:lpstr>
      <vt:lpstr>telefon</vt:lpstr>
      <vt:lpstr>termin_uzaverky</vt:lpstr>
      <vt:lpstr>trener1</vt:lpstr>
      <vt:lpstr>trener2</vt:lpstr>
      <vt:lpstr>trener3</vt:lpstr>
      <vt:lpstr>trener4</vt:lpstr>
      <vt:lpstr>trener5</vt:lpstr>
      <vt:lpstr>trener6</vt:lpstr>
      <vt:lpstr>trener7</vt:lpstr>
      <vt:lpstr>trener8</vt:lpstr>
      <vt:lpstr>ulice</vt:lpstr>
      <vt:lpstr>vek_nejstarsi_soutezici</vt:lpstr>
      <vt:lpstr>vek_prumer</vt:lpstr>
      <vt:lpstr>vek_soutezici</vt:lpstr>
      <vt:lpstr>vyplnte</vt:lpstr>
      <vt:lpstr>vyplnte_cas</vt:lpstr>
      <vt:lpstr>vyplnte_sout_kat</vt:lpstr>
      <vt:lpstr>vyplnte_soutezni_kategorii</vt:lpstr>
      <vt:lpstr>vyplnte_spravny_cas</vt:lpstr>
      <vt:lpstr>vyplnte_spravny_pocet</vt:lpstr>
      <vt:lpstr>vyplnte_trenera1</vt:lpstr>
      <vt:lpstr>vyplnte_trenera2</vt:lpstr>
      <vt:lpstr>vyplnte_ze_seznamu</vt:lpstr>
      <vt:lpstr>web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Palička</dc:creator>
  <cp:lastModifiedBy>Martin Orlík</cp:lastModifiedBy>
  <cp:lastPrinted>2022-12-21T09:14:27Z</cp:lastPrinted>
  <dcterms:created xsi:type="dcterms:W3CDTF">2017-10-13T12:18:38Z</dcterms:created>
  <dcterms:modified xsi:type="dcterms:W3CDTF">2025-01-06T18:18:13Z</dcterms:modified>
</cp:coreProperties>
</file>